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lockStructure="1"/>
  <bookViews>
    <workbookView xWindow="2640" yWindow="0" windowWidth="23265" windowHeight="13740" tabRatio="500"/>
  </bookViews>
  <sheets>
    <sheet name="Hoofdblad" sheetId="1" r:id="rId1"/>
    <sheet name="Voedingsmiddelen" sheetId="2" r:id="rId2"/>
  </sheets>
  <definedNames>
    <definedName name="Activiteit">Hoofdblad!$F:$F</definedName>
    <definedName name="doelst">Hoofdblad!$1:$1048576</definedName>
    <definedName name="Doelstelling">Hoofdblad!$M:$M</definedName>
    <definedName name="Voeding">Voedingsmiddelen!$A:$A</definedName>
    <definedName name="Voedingsmiddelen">Voedingsmiddelen!$A:$A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6" i="1"/>
  <c r="F57" i="1"/>
  <c r="F58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6" i="1"/>
  <c r="F77" i="1"/>
  <c r="F78" i="1"/>
  <c r="F79" i="1"/>
  <c r="F80" i="1"/>
  <c r="F81" i="1"/>
  <c r="F82" i="1"/>
  <c r="F83" i="1"/>
  <c r="F86" i="1"/>
  <c r="F87" i="1"/>
  <c r="F88" i="1"/>
  <c r="F89" i="1"/>
  <c r="F90" i="1"/>
  <c r="F91" i="1"/>
  <c r="F92" i="1"/>
  <c r="F93" i="1"/>
  <c r="F96" i="1"/>
  <c r="F97" i="1"/>
  <c r="F98" i="1"/>
  <c r="F99" i="1"/>
  <c r="F100" i="1"/>
  <c r="F101" i="1"/>
  <c r="F102" i="1"/>
  <c r="F103" i="1"/>
  <c r="F23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/>
  <c r="G42" i="1"/>
  <c r="G43" i="1"/>
  <c r="G46" i="1"/>
  <c r="G47" i="1"/>
  <c r="G48" i="1"/>
  <c r="G49" i="1"/>
  <c r="G50" i="1"/>
  <c r="G51" i="1"/>
  <c r="G52" i="1"/>
  <c r="G53" i="1"/>
  <c r="G56" i="1"/>
  <c r="G57" i="1"/>
  <c r="G58" i="1"/>
  <c r="G59" i="1"/>
  <c r="G60" i="1"/>
  <c r="G61" i="1"/>
  <c r="G62" i="1"/>
  <c r="G63" i="1"/>
  <c r="G66" i="1"/>
  <c r="G67" i="1"/>
  <c r="G68" i="1"/>
  <c r="G69" i="1"/>
  <c r="G70" i="1"/>
  <c r="G71" i="1"/>
  <c r="G72" i="1"/>
  <c r="G73" i="1"/>
  <c r="G76" i="1"/>
  <c r="G77" i="1"/>
  <c r="G78" i="1"/>
  <c r="G79" i="1"/>
  <c r="G80" i="1"/>
  <c r="G81" i="1"/>
  <c r="G82" i="1"/>
  <c r="G83" i="1"/>
  <c r="G86" i="1"/>
  <c r="G87" i="1"/>
  <c r="G88" i="1"/>
  <c r="G89" i="1"/>
  <c r="G90" i="1"/>
  <c r="G91" i="1"/>
  <c r="G92" i="1"/>
  <c r="G93" i="1"/>
  <c r="G96" i="1"/>
  <c r="G97" i="1"/>
  <c r="G98" i="1"/>
  <c r="G99" i="1"/>
  <c r="G100" i="1"/>
  <c r="G101" i="1"/>
  <c r="G102" i="1"/>
  <c r="G103" i="1"/>
  <c r="G23" i="1"/>
  <c r="H26" i="1"/>
  <c r="H27" i="1"/>
  <c r="H28" i="1"/>
  <c r="H29" i="1"/>
  <c r="H30" i="1"/>
  <c r="H31" i="1"/>
  <c r="H32" i="1"/>
  <c r="H33" i="1"/>
  <c r="H36" i="1"/>
  <c r="H37" i="1"/>
  <c r="H38" i="1"/>
  <c r="H39" i="1"/>
  <c r="H40" i="1"/>
  <c r="H41" i="1"/>
  <c r="H42" i="1"/>
  <c r="H43" i="1"/>
  <c r="H46" i="1"/>
  <c r="H47" i="1"/>
  <c r="H48" i="1"/>
  <c r="H49" i="1"/>
  <c r="H50" i="1"/>
  <c r="H51" i="1"/>
  <c r="H52" i="1"/>
  <c r="H53" i="1"/>
  <c r="H56" i="1"/>
  <c r="H57" i="1"/>
  <c r="H58" i="1"/>
  <c r="H59" i="1"/>
  <c r="H60" i="1"/>
  <c r="H61" i="1"/>
  <c r="H62" i="1"/>
  <c r="H63" i="1"/>
  <c r="H66" i="1"/>
  <c r="H67" i="1"/>
  <c r="H68" i="1"/>
  <c r="H69" i="1"/>
  <c r="H70" i="1"/>
  <c r="H71" i="1"/>
  <c r="H72" i="1"/>
  <c r="H73" i="1"/>
  <c r="H76" i="1"/>
  <c r="H77" i="1"/>
  <c r="H78" i="1"/>
  <c r="H79" i="1"/>
  <c r="H80" i="1"/>
  <c r="H81" i="1"/>
  <c r="H82" i="1"/>
  <c r="H83" i="1"/>
  <c r="H86" i="1"/>
  <c r="H87" i="1"/>
  <c r="H88" i="1"/>
  <c r="H89" i="1"/>
  <c r="H90" i="1"/>
  <c r="H91" i="1"/>
  <c r="H92" i="1"/>
  <c r="H93" i="1"/>
  <c r="H96" i="1"/>
  <c r="H97" i="1"/>
  <c r="H98" i="1"/>
  <c r="H99" i="1"/>
  <c r="H100" i="1"/>
  <c r="H101" i="1"/>
  <c r="H102" i="1"/>
  <c r="H103" i="1"/>
  <c r="H23" i="1"/>
  <c r="F24" i="1"/>
  <c r="H24" i="1"/>
  <c r="G24" i="1"/>
  <c r="B8" i="1"/>
  <c r="B10" i="1"/>
  <c r="B13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  <c r="E42" i="1"/>
  <c r="E43" i="1"/>
  <c r="E46" i="1"/>
  <c r="E47" i="1"/>
  <c r="E48" i="1"/>
  <c r="E49" i="1"/>
  <c r="E50" i="1"/>
  <c r="E51" i="1"/>
  <c r="E52" i="1"/>
  <c r="E53" i="1"/>
  <c r="E56" i="1"/>
  <c r="E57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6" i="1"/>
  <c r="E77" i="1"/>
  <c r="E78" i="1"/>
  <c r="E79" i="1"/>
  <c r="E80" i="1"/>
  <c r="E81" i="1"/>
  <c r="E82" i="1"/>
  <c r="E83" i="1"/>
  <c r="E86" i="1"/>
  <c r="E87" i="1"/>
  <c r="E88" i="1"/>
  <c r="E89" i="1"/>
  <c r="E90" i="1"/>
  <c r="E91" i="1"/>
  <c r="E92" i="1"/>
  <c r="E93" i="1"/>
  <c r="E96" i="1"/>
  <c r="E97" i="1"/>
  <c r="E98" i="1"/>
  <c r="E99" i="1"/>
  <c r="E100" i="1"/>
  <c r="E101" i="1"/>
  <c r="E102" i="1"/>
  <c r="E103" i="1"/>
  <c r="E23" i="1"/>
</calcChain>
</file>

<file path=xl/sharedStrings.xml><?xml version="1.0" encoding="utf-8"?>
<sst xmlns="http://schemas.openxmlformats.org/spreadsheetml/2006/main" count="653" uniqueCount="310">
  <si>
    <t>gr</t>
  </si>
  <si>
    <t>broccoli</t>
  </si>
  <si>
    <t>brownies</t>
  </si>
  <si>
    <t>creatine</t>
  </si>
  <si>
    <t>dextrose (glucose)</t>
  </si>
  <si>
    <t>fructose</t>
  </si>
  <si>
    <t>hotdog</t>
  </si>
  <si>
    <t>lactose</t>
  </si>
  <si>
    <t>okra</t>
  </si>
  <si>
    <t>tortilla chips (snack)</t>
  </si>
  <si>
    <t>vitargo</t>
  </si>
  <si>
    <t>water</t>
  </si>
  <si>
    <t>waxy maize starch</t>
  </si>
  <si>
    <t>Product</t>
  </si>
  <si>
    <t>amandelen</t>
  </si>
  <si>
    <t>aminozuren, BCAA's</t>
  </si>
  <si>
    <t>aminozuren, EAA's</t>
  </si>
  <si>
    <t>appelsap</t>
  </si>
  <si>
    <t>appelen</t>
  </si>
  <si>
    <t>abrikozen</t>
  </si>
  <si>
    <t>abrikozen, gedroogd</t>
  </si>
  <si>
    <t>asperge</t>
  </si>
  <si>
    <t>aubergine</t>
  </si>
  <si>
    <t>bananen</t>
  </si>
  <si>
    <t>gerst</t>
  </si>
  <si>
    <t>bonen, zwart</t>
  </si>
  <si>
    <t>bonen, nierboon</t>
  </si>
  <si>
    <t>bonen, roze</t>
  </si>
  <si>
    <t>bonen, gevlekt</t>
  </si>
  <si>
    <t>bonen, rood (nierboon)</t>
  </si>
  <si>
    <t>bonen, klein, wit</t>
  </si>
  <si>
    <t>snijboon, groen</t>
  </si>
  <si>
    <t>snijboon, geel</t>
  </si>
  <si>
    <t>bonen, wit</t>
  </si>
  <si>
    <t>bonen, geel</t>
  </si>
  <si>
    <t>rundsvlees, mager</t>
  </si>
  <si>
    <t>rundsvlees, plakjes</t>
  </si>
  <si>
    <t>bieten</t>
  </si>
  <si>
    <t>bloedworst</t>
  </si>
  <si>
    <t>blauwe bes (bosbes)</t>
  </si>
  <si>
    <t>brood, meergranen</t>
  </si>
  <si>
    <t>brood, pita, wit</t>
  </si>
  <si>
    <t>brood, pita, volkoren</t>
  </si>
  <si>
    <t>brood, rozijnen</t>
  </si>
  <si>
    <t>brood, rogge</t>
  </si>
  <si>
    <t>brood, tarwe</t>
  </si>
  <si>
    <t>brood, wit</t>
  </si>
  <si>
    <t>brood, wit, toost</t>
  </si>
  <si>
    <t>brood, volkoren</t>
  </si>
  <si>
    <t>Brinta classic</t>
  </si>
  <si>
    <t>spruitjes</t>
  </si>
  <si>
    <t>boekweit</t>
  </si>
  <si>
    <t>boekweit meel</t>
  </si>
  <si>
    <t>kool</t>
  </si>
  <si>
    <t>kool, rood</t>
  </si>
  <si>
    <t>kool, savooie</t>
  </si>
  <si>
    <t>koolzaadolie</t>
  </si>
  <si>
    <t>kanteloep (wratmeloen)</t>
  </si>
  <si>
    <t>wortelsap</t>
  </si>
  <si>
    <t>wortelen</t>
  </si>
  <si>
    <t>caseïne/melk, concentraat</t>
  </si>
  <si>
    <t>caseïne/melk, isolaat</t>
  </si>
  <si>
    <t>cashewnoten</t>
  </si>
  <si>
    <t>bloemkool</t>
  </si>
  <si>
    <t>kaas, gouda</t>
  </si>
  <si>
    <t>krieken</t>
  </si>
  <si>
    <t>krieken, ingeblikt</t>
  </si>
  <si>
    <t>kersen</t>
  </si>
  <si>
    <t>kastanje</t>
  </si>
  <si>
    <t>kip, borst</t>
  </si>
  <si>
    <t>kip, borst, plakjes</t>
  </si>
  <si>
    <t>kip, bil</t>
  </si>
  <si>
    <t>kip, lever</t>
  </si>
  <si>
    <t>kikkererwten</t>
  </si>
  <si>
    <t>witloof</t>
  </si>
  <si>
    <t>chocolade, zwart, 45-59% cacao</t>
  </si>
  <si>
    <t>chocolade, zwart, 60-69% cacao</t>
  </si>
  <si>
    <t>chocolade, zwart, 70-85% cacao</t>
  </si>
  <si>
    <t>chocolade, bruin</t>
  </si>
  <si>
    <t>chocolade, wit</t>
  </si>
  <si>
    <t>chocopasta met hazelnoten</t>
  </si>
  <si>
    <t>cacaopoeder</t>
  </si>
  <si>
    <t>kokosnoot</t>
  </si>
  <si>
    <t>kabeljauw</t>
  </si>
  <si>
    <t>boerenkool</t>
  </si>
  <si>
    <t>maïs, droog</t>
  </si>
  <si>
    <t>maïs, rauw</t>
  </si>
  <si>
    <t>maïsolie</t>
  </si>
  <si>
    <t>cottage cheese, 1% vet</t>
  </si>
  <si>
    <t>cottage cheese, 2% vet</t>
  </si>
  <si>
    <t>cottage cheese, vet</t>
  </si>
  <si>
    <t>cottage cheese, mager</t>
  </si>
  <si>
    <t>kouskous</t>
  </si>
  <si>
    <t>krab</t>
  </si>
  <si>
    <t>krab, ingeblikt</t>
  </si>
  <si>
    <t>knackebrod, vezelrijk (Wasa)</t>
  </si>
  <si>
    <t>knackebrod, rogge (Euroshopper)</t>
  </si>
  <si>
    <t>croissanten, boter</t>
  </si>
  <si>
    <t>komkommer</t>
  </si>
  <si>
    <t>inktvis</t>
  </si>
  <si>
    <t>hert, mager</t>
  </si>
  <si>
    <t>eend, lever, rauw</t>
  </si>
  <si>
    <t>eend, vlees zonder vel</t>
  </si>
  <si>
    <t>eierdooier</t>
  </si>
  <si>
    <t>vijgen, droog</t>
  </si>
  <si>
    <t>visolie, zalm</t>
  </si>
  <si>
    <t>platvis</t>
  </si>
  <si>
    <t>lijnzaadolie</t>
  </si>
  <si>
    <t>lijnzaad</t>
  </si>
  <si>
    <t>frieten</t>
  </si>
  <si>
    <t>kikkerbilletjes</t>
  </si>
  <si>
    <t>look</t>
  </si>
  <si>
    <t>gans, lever, rauw</t>
  </si>
  <si>
    <t>gans, vlees zonder vel</t>
  </si>
  <si>
    <t>druivensap</t>
  </si>
  <si>
    <t>pompelmoes</t>
  </si>
  <si>
    <t>pompelmoessap</t>
  </si>
  <si>
    <t>druiven</t>
  </si>
  <si>
    <t>schelvis</t>
  </si>
  <si>
    <t>heilbot</t>
  </si>
  <si>
    <t>ham (hesp), plakjes</t>
  </si>
  <si>
    <t>hazelnoten</t>
  </si>
  <si>
    <t>haring</t>
  </si>
  <si>
    <t>honing</t>
  </si>
  <si>
    <t>honingmeloen</t>
  </si>
  <si>
    <t>paardevlees, mager</t>
  </si>
  <si>
    <t>Kellogg's Special K</t>
  </si>
  <si>
    <t>Kellogg's Special K chocolade</t>
  </si>
  <si>
    <t>Kellogg's Special K rode bessen</t>
  </si>
  <si>
    <t>kiwi</t>
  </si>
  <si>
    <t>lamsvlees, mager</t>
  </si>
  <si>
    <t>citroensap</t>
  </si>
  <si>
    <t>linzen</t>
  </si>
  <si>
    <t>sla, groen</t>
  </si>
  <si>
    <t>sla, rood</t>
  </si>
  <si>
    <t>limaboon</t>
  </si>
  <si>
    <t>lychees</t>
  </si>
  <si>
    <t>lychees , gedroogd</t>
  </si>
  <si>
    <t>leverpastei</t>
  </si>
  <si>
    <t>leverworst</t>
  </si>
  <si>
    <t>kreeft</t>
  </si>
  <si>
    <t>macaroni, droog</t>
  </si>
  <si>
    <t>makreel</t>
  </si>
  <si>
    <t>maltodextrine</t>
  </si>
  <si>
    <t>melkpoeder, mager, droog</t>
  </si>
  <si>
    <t>melk, 1% vet</t>
  </si>
  <si>
    <t>melk, halfvolle (1,5%)</t>
  </si>
  <si>
    <t>melk, 2% vet</t>
  </si>
  <si>
    <t>melk, mager</t>
  </si>
  <si>
    <t>melk, volle</t>
  </si>
  <si>
    <t>gierst</t>
  </si>
  <si>
    <t>mozarella kaas, vet</t>
  </si>
  <si>
    <t>mozarella kaas, mager</t>
  </si>
  <si>
    <t>muesli, gedroogd fruit en noten</t>
  </si>
  <si>
    <t xml:space="preserve">mungboon </t>
  </si>
  <si>
    <t>champignons</t>
  </si>
  <si>
    <t>mosselen</t>
  </si>
  <si>
    <t>nacho's chips (snack)</t>
  </si>
  <si>
    <t>nachos met kaas</t>
  </si>
  <si>
    <t>nectarine (perzik)</t>
  </si>
  <si>
    <t>noedels, eieren</t>
  </si>
  <si>
    <t>haver, fijn poeder</t>
  </si>
  <si>
    <t>olijfolie</t>
  </si>
  <si>
    <t>olijven</t>
  </si>
  <si>
    <t>uien</t>
  </si>
  <si>
    <t>sinaasappelsap</t>
  </si>
  <si>
    <t>sinaasappelen</t>
  </si>
  <si>
    <t>struisvogelvlees</t>
  </si>
  <si>
    <t>pannekoeken</t>
  </si>
  <si>
    <t>papaja's</t>
  </si>
  <si>
    <t>pasta, droog</t>
  </si>
  <si>
    <t>foie gras, ganzenlever</t>
  </si>
  <si>
    <t>perziken</t>
  </si>
  <si>
    <t>perziken, gedroogd</t>
  </si>
  <si>
    <t>pinda's, gebrand</t>
  </si>
  <si>
    <t>peren</t>
  </si>
  <si>
    <t>erwten</t>
  </si>
  <si>
    <t>pecannoten</t>
  </si>
  <si>
    <t>paprika, groen</t>
  </si>
  <si>
    <t>paprika, rood</t>
  </si>
  <si>
    <t>paprika, geel</t>
  </si>
  <si>
    <t>augurk</t>
  </si>
  <si>
    <t>ananas</t>
  </si>
  <si>
    <t>ananassap</t>
  </si>
  <si>
    <t>ananas, ingeblikt</t>
  </si>
  <si>
    <t>pistache noten</t>
  </si>
  <si>
    <t>pistache noten, gebrand, zout</t>
  </si>
  <si>
    <t>pruimen</t>
  </si>
  <si>
    <t>pruimen, gedroogd</t>
  </si>
  <si>
    <t>koolvis</t>
  </si>
  <si>
    <t>popcorn koekjes</t>
  </si>
  <si>
    <t>popcorn, lucht-gepopt</t>
  </si>
  <si>
    <t>popcorn, olie-gepopt</t>
  </si>
  <si>
    <t>varkensvlees, spek</t>
  </si>
  <si>
    <t>varkens, lendestuk, mager</t>
  </si>
  <si>
    <t>varkens, ham, mager</t>
  </si>
  <si>
    <t>aardappel</t>
  </si>
  <si>
    <t>aardappel chips (snack)</t>
  </si>
  <si>
    <t>aardappel, rood</t>
  </si>
  <si>
    <t>pompoen</t>
  </si>
  <si>
    <t>kwark, mager</t>
  </si>
  <si>
    <t>radijzen</t>
  </si>
  <si>
    <t>rozijnen, gedroogd</t>
  </si>
  <si>
    <t>frambozen</t>
  </si>
  <si>
    <t>rijst, wit, lange korrel</t>
  </si>
  <si>
    <t>rijst, wit, medium korrel</t>
  </si>
  <si>
    <t>rijst, wit, korte korrel</t>
  </si>
  <si>
    <t>zaagbuikvis</t>
  </si>
  <si>
    <t>zalm</t>
  </si>
  <si>
    <t>sjalotten</t>
  </si>
  <si>
    <t>garnalen</t>
  </si>
  <si>
    <t>sojaolie</t>
  </si>
  <si>
    <t>sojabonen</t>
  </si>
  <si>
    <t>sojabonen, groen</t>
  </si>
  <si>
    <t>sojascheuten</t>
  </si>
  <si>
    <t>spaghetti, droog</t>
  </si>
  <si>
    <t>spaghetti, droog, verrijkt</t>
  </si>
  <si>
    <t>spaghetti, groen, droog</t>
  </si>
  <si>
    <t>spaghetti, volkoren, droog</t>
  </si>
  <si>
    <t>spinazie</t>
  </si>
  <si>
    <t>spinazie, ingeblikt</t>
  </si>
  <si>
    <t>inktvis, gefrituurd</t>
  </si>
  <si>
    <t>aardbeien</t>
  </si>
  <si>
    <t>suiker, bruine</t>
  </si>
  <si>
    <t>bloemsuiker</t>
  </si>
  <si>
    <t>suiker, tafel (sucrose)</t>
  </si>
  <si>
    <t>zonnebloemolie</t>
  </si>
  <si>
    <t>zoete aardappel</t>
  </si>
  <si>
    <t>zwaardvis</t>
  </si>
  <si>
    <t>tilapiavis</t>
  </si>
  <si>
    <t>tomaten</t>
  </si>
  <si>
    <t>tomaten, ingeblikt</t>
  </si>
  <si>
    <t>tomaten, oranje</t>
  </si>
  <si>
    <t>tomaten, geel</t>
  </si>
  <si>
    <t>forel</t>
  </si>
  <si>
    <t>tonijn, blauwvin</t>
  </si>
  <si>
    <t>tonijn, blik in eigen nat</t>
  </si>
  <si>
    <t>kalkoen, ham, plakjes</t>
  </si>
  <si>
    <t>kalkoen, borst</t>
  </si>
  <si>
    <t>kalkoen, bil</t>
  </si>
  <si>
    <t>kalkoen, lever, rauw</t>
  </si>
  <si>
    <t>rapen</t>
  </si>
  <si>
    <t>kalfsvlees, mager</t>
  </si>
  <si>
    <t>wafels, chocolade</t>
  </si>
  <si>
    <t>wafels, vanille</t>
  </si>
  <si>
    <t>okkernoten</t>
  </si>
  <si>
    <t>watermeloen</t>
  </si>
  <si>
    <t>tarwe</t>
  </si>
  <si>
    <t>tarwemeel, volkoren</t>
  </si>
  <si>
    <t>wei, concentraat</t>
  </si>
  <si>
    <t>wei, isolaat</t>
  </si>
  <si>
    <t>witvis</t>
  </si>
  <si>
    <t>yam (zoete aardappel)</t>
  </si>
  <si>
    <t>yoghurt, vet</t>
  </si>
  <si>
    <t>yoghurt, mager</t>
  </si>
  <si>
    <t>courgette</t>
  </si>
  <si>
    <t>fitnessblogger.nl</t>
  </si>
  <si>
    <t>Leeftijd</t>
  </si>
  <si>
    <t>Gewicht (kg)</t>
  </si>
  <si>
    <t>Lengte (cm)</t>
  </si>
  <si>
    <t>Ontbijt</t>
  </si>
  <si>
    <t>Kcal</t>
  </si>
  <si>
    <t>Proteïne</t>
  </si>
  <si>
    <t>Koolhydraten</t>
  </si>
  <si>
    <t>Gram</t>
  </si>
  <si>
    <t>Vet</t>
  </si>
  <si>
    <t>-------------------</t>
  </si>
  <si>
    <t>Totalen</t>
  </si>
  <si>
    <t>TOTAAL SCHEMA</t>
  </si>
  <si>
    <t>Snack</t>
  </si>
  <si>
    <t>Lunch</t>
  </si>
  <si>
    <t>Avondeten</t>
  </si>
  <si>
    <t>Pre-Workout</t>
  </si>
  <si>
    <t>Post-Workout</t>
  </si>
  <si>
    <t>Geslacht (M of V)</t>
  </si>
  <si>
    <t>Basis calorie behoefte</t>
  </si>
  <si>
    <t>Kantoorbaan. Nauwelijks beweging</t>
  </si>
  <si>
    <t>Licht actief. 1-3 dagen per week sporten</t>
  </si>
  <si>
    <t>Redelijk actief. 3-5 dagen per week sporten</t>
  </si>
  <si>
    <t>Intens gewicht regime. 4-5 dagen per week krachttraining</t>
  </si>
  <si>
    <t>Erg actief. Intensief trainen, 6-7 dagen per week sport.</t>
  </si>
  <si>
    <t>Extra actief. Dagelijks veel beweging in werk, veel sport.</t>
  </si>
  <si>
    <t>Activiteit</t>
  </si>
  <si>
    <t>Caloriebehoefte activiteitcorrectie</t>
  </si>
  <si>
    <t>|</t>
  </si>
  <si>
    <t>Cut</t>
  </si>
  <si>
    <t>Onderhoud</t>
  </si>
  <si>
    <t>Bulk</t>
  </si>
  <si>
    <t>Doelstelling</t>
  </si>
  <si>
    <t>Calorieën voor schema</t>
  </si>
  <si>
    <t>Verhoudingen voedingsschema</t>
  </si>
  <si>
    <t>VERHOUDINGEN</t>
  </si>
  <si>
    <t>Proteïne (gr)</t>
  </si>
  <si>
    <t>Koolhydraten (gr)</t>
  </si>
  <si>
    <t>Vet (gr)</t>
  </si>
  <si>
    <t>V</t>
  </si>
  <si>
    <t>tonijn, in tomatensaus</t>
  </si>
  <si>
    <t>rijstwafel</t>
  </si>
  <si>
    <t>pindakaas light</t>
  </si>
  <si>
    <t>havermout Quaker</t>
  </si>
  <si>
    <t>eiwit (afslank eiwit poeder)</t>
  </si>
  <si>
    <t>beschuit volkoren (Bolletje)</t>
  </si>
  <si>
    <t>rijst zilvervlies (Lassie, ongekookt)</t>
  </si>
  <si>
    <t>roomkaas kruiden</t>
  </si>
  <si>
    <t>bonen, sperziebonen</t>
  </si>
  <si>
    <t>aardappalpuree bereid</t>
  </si>
  <si>
    <t>eieren (1 ei 60 gr , gebakken)</t>
  </si>
  <si>
    <t>eieren (1 ei 60 gr, gekookt)</t>
  </si>
  <si>
    <t>brood, spelt (afbak)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</si>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</sst>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3">
    <font>
      <sz val="12"/>
      <color theme="1"/>
      <name val="Open Sans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sz val="12"/>
      <name val="Open Sans"/>
    </font>
    <font>
      <u/>
      <sz val="12"/>
      <color theme="10"/>
      <name val="Open Sans"/>
      <family val="2"/>
    </font>
    <font>
      <u/>
      <sz val="12"/>
      <color theme="11"/>
      <name val="Open Sans"/>
      <family val="2"/>
    </font>
    <font>
      <sz val="10"/>
      <color theme="1"/>
      <name val="Open Sans"/>
    </font>
    <font>
      <b/>
      <sz val="10"/>
      <color theme="1"/>
      <name val="Open Sans"/>
    </font>
    <font>
      <sz val="8"/>
      <name val="Open Sans"/>
      <family val="2"/>
    </font>
    <font>
      <b/>
      <u/>
      <sz val="22"/>
      <name val="Open Sans"/>
    </font>
    <font>
      <sz val="10"/>
      <color rgb="FF252525"/>
      <name val="Open Sans"/>
    </font>
    <font>
      <sz val="10"/>
      <color theme="0"/>
      <name val="Open Sans"/>
    </font>
    <font>
      <b/>
      <u/>
      <sz val="16"/>
      <color rgb="FFFF0000"/>
      <name val="Open Sans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/>
    <xf numFmtId="164" fontId="3" fillId="0" borderId="5" xfId="0" applyNumberFormat="1" applyFont="1" applyFill="1" applyBorder="1"/>
    <xf numFmtId="0" fontId="0" fillId="0" borderId="0" xfId="0" applyFont="1" applyFill="1" applyBorder="1"/>
    <xf numFmtId="0" fontId="0" fillId="0" borderId="0" xfId="0" quotePrefix="1" applyFont="1" applyFill="1" applyBorder="1"/>
    <xf numFmtId="9" fontId="7" fillId="8" borderId="11" xfId="1" applyFont="1" applyFill="1" applyBorder="1" applyProtection="1">
      <protection locked="0"/>
    </xf>
    <xf numFmtId="0" fontId="6" fillId="8" borderId="11" xfId="0" applyFont="1" applyFill="1" applyBorder="1" applyAlignment="1" applyProtection="1">
      <alignment horizontal="center"/>
      <protection locked="0"/>
    </xf>
    <xf numFmtId="9" fontId="7" fillId="8" borderId="12" xfId="1" applyFont="1" applyFill="1" applyBorder="1" applyProtection="1"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9" fontId="7" fillId="8" borderId="13" xfId="1" applyFont="1" applyFill="1" applyBorder="1" applyProtection="1">
      <protection locked="0"/>
    </xf>
    <xf numFmtId="0" fontId="6" fillId="8" borderId="13" xfId="0" applyFont="1" applyFill="1" applyBorder="1" applyAlignment="1" applyProtection="1">
      <alignment horizontal="center"/>
      <protection locked="0"/>
    </xf>
    <xf numFmtId="0" fontId="6" fillId="8" borderId="14" xfId="0" applyFont="1" applyFill="1" applyBorder="1" applyAlignment="1" applyProtection="1">
      <protection locked="0"/>
    </xf>
    <xf numFmtId="9" fontId="0" fillId="8" borderId="11" xfId="0" applyNumberFormat="1" applyFont="1" applyFill="1" applyBorder="1" applyProtection="1">
      <protection locked="0"/>
    </xf>
    <xf numFmtId="9" fontId="0" fillId="8" borderId="12" xfId="0" applyNumberFormat="1" applyFont="1" applyFill="1" applyBorder="1" applyProtection="1">
      <protection locked="0"/>
    </xf>
    <xf numFmtId="9" fontId="0" fillId="8" borderId="13" xfId="0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Protection="1">
      <protection locked="0"/>
    </xf>
    <xf numFmtId="0" fontId="2" fillId="8" borderId="14" xfId="0" applyFont="1" applyFill="1" applyBorder="1" applyAlignment="1" applyProtection="1">
      <alignment horizontal="center"/>
      <protection locked="0"/>
    </xf>
    <xf numFmtId="0" fontId="6" fillId="7" borderId="0" xfId="0" applyFont="1" applyFill="1" applyProtection="1"/>
    <xf numFmtId="0" fontId="6" fillId="0" borderId="0" xfId="0" applyFont="1" applyProtection="1"/>
    <xf numFmtId="0" fontId="10" fillId="5" borderId="1" xfId="0" applyFont="1" applyFill="1" applyBorder="1" applyAlignment="1" applyProtection="1"/>
    <xf numFmtId="0" fontId="10" fillId="5" borderId="2" xfId="0" applyFont="1" applyFill="1" applyBorder="1" applyAlignment="1" applyProtection="1"/>
    <xf numFmtId="0" fontId="10" fillId="5" borderId="6" xfId="0" applyFont="1" applyFill="1" applyBorder="1" applyAlignment="1" applyProtection="1"/>
    <xf numFmtId="0" fontId="7" fillId="5" borderId="11" xfId="0" applyFont="1" applyFill="1" applyBorder="1" applyProtection="1"/>
    <xf numFmtId="0" fontId="6" fillId="5" borderId="1" xfId="0" applyFont="1" applyFill="1" applyBorder="1" applyProtection="1"/>
    <xf numFmtId="0" fontId="7" fillId="5" borderId="1" xfId="0" applyFont="1" applyFill="1" applyBorder="1" applyProtection="1"/>
    <xf numFmtId="0" fontId="10" fillId="5" borderId="3" xfId="0" applyFont="1" applyFill="1" applyBorder="1" applyAlignment="1" applyProtection="1"/>
    <xf numFmtId="0" fontId="10" fillId="5" borderId="0" xfId="0" applyFont="1" applyFill="1" applyBorder="1" applyAlignment="1" applyProtection="1"/>
    <xf numFmtId="0" fontId="10" fillId="5" borderId="7" xfId="0" applyFont="1" applyFill="1" applyBorder="1" applyAlignment="1" applyProtection="1"/>
    <xf numFmtId="0" fontId="7" fillId="5" borderId="12" xfId="0" applyFont="1" applyFill="1" applyBorder="1" applyProtection="1"/>
    <xf numFmtId="0" fontId="6" fillId="5" borderId="3" xfId="0" applyFont="1" applyFill="1" applyBorder="1" applyProtection="1"/>
    <xf numFmtId="0" fontId="7" fillId="5" borderId="3" xfId="0" applyFont="1" applyFill="1" applyBorder="1" applyProtection="1"/>
    <xf numFmtId="0" fontId="6" fillId="5" borderId="4" xfId="0" applyFont="1" applyFill="1" applyBorder="1" applyProtection="1"/>
    <xf numFmtId="0" fontId="7" fillId="5" borderId="4" xfId="0" applyFont="1" applyFill="1" applyBorder="1" applyProtection="1"/>
    <xf numFmtId="166" fontId="7" fillId="5" borderId="12" xfId="0" applyNumberFormat="1" applyFont="1" applyFill="1" applyBorder="1" applyProtection="1"/>
    <xf numFmtId="0" fontId="10" fillId="5" borderId="4" xfId="0" applyFont="1" applyFill="1" applyBorder="1" applyAlignment="1" applyProtection="1"/>
    <xf numFmtId="0" fontId="10" fillId="5" borderId="5" xfId="0" applyFont="1" applyFill="1" applyBorder="1" applyAlignment="1" applyProtection="1"/>
    <xf numFmtId="0" fontId="10" fillId="5" borderId="8" xfId="0" applyFont="1" applyFill="1" applyBorder="1" applyAlignment="1" applyProtection="1"/>
    <xf numFmtId="0" fontId="7" fillId="5" borderId="13" xfId="0" applyFont="1" applyFill="1" applyBorder="1" applyProtection="1"/>
    <xf numFmtId="0" fontId="2" fillId="5" borderId="15" xfId="0" applyFont="1" applyFill="1" applyBorder="1" applyProtection="1"/>
    <xf numFmtId="0" fontId="2" fillId="5" borderId="16" xfId="0" quotePrefix="1" applyFont="1" applyFill="1" applyBorder="1" applyAlignment="1" applyProtection="1">
      <alignment horizontal="center"/>
    </xf>
    <xf numFmtId="0" fontId="7" fillId="5" borderId="15" xfId="0" applyFont="1" applyFill="1" applyBorder="1" applyProtection="1"/>
    <xf numFmtId="0" fontId="11" fillId="7" borderId="0" xfId="0" applyFont="1" applyFill="1" applyBorder="1" applyAlignment="1" applyProtection="1"/>
    <xf numFmtId="0" fontId="6" fillId="7" borderId="7" xfId="0" applyFont="1" applyFill="1" applyBorder="1" applyAlignment="1" applyProtection="1"/>
    <xf numFmtId="0" fontId="6" fillId="7" borderId="0" xfId="0" applyFont="1" applyFill="1" applyBorder="1" applyAlignment="1" applyProtection="1"/>
    <xf numFmtId="166" fontId="2" fillId="5" borderId="16" xfId="0" applyNumberFormat="1" applyFont="1" applyFill="1" applyBorder="1" applyAlignment="1" applyProtection="1">
      <alignment horizontal="center"/>
    </xf>
    <xf numFmtId="0" fontId="2" fillId="5" borderId="14" xfId="0" applyFont="1" applyFill="1" applyBorder="1" applyProtection="1"/>
    <xf numFmtId="165" fontId="12" fillId="5" borderId="14" xfId="0" applyNumberFormat="1" applyFont="1" applyFill="1" applyBorder="1" applyAlignment="1" applyProtection="1">
      <alignment horizontal="center"/>
    </xf>
    <xf numFmtId="0" fontId="0" fillId="5" borderId="1" xfId="0" applyFont="1" applyFill="1" applyBorder="1" applyProtection="1"/>
    <xf numFmtId="0" fontId="0" fillId="5" borderId="3" xfId="0" applyFont="1" applyFill="1" applyBorder="1" applyProtection="1"/>
    <xf numFmtId="0" fontId="0" fillId="5" borderId="4" xfId="0" applyFont="1" applyFill="1" applyBorder="1" applyProtection="1"/>
    <xf numFmtId="0" fontId="0" fillId="7" borderId="0" xfId="0" applyFont="1" applyFill="1" applyBorder="1" applyProtection="1"/>
    <xf numFmtId="9" fontId="0" fillId="7" borderId="0" xfId="0" applyNumberFormat="1" applyFont="1" applyFill="1" applyBorder="1" applyProtection="1"/>
    <xf numFmtId="0" fontId="7" fillId="7" borderId="0" xfId="0" applyFont="1" applyFill="1" applyProtection="1"/>
    <xf numFmtId="0" fontId="7" fillId="7" borderId="0" xfId="0" applyFont="1" applyFill="1" applyAlignment="1" applyProtection="1">
      <alignment horizontal="center"/>
    </xf>
    <xf numFmtId="0" fontId="7" fillId="6" borderId="1" xfId="0" applyFont="1" applyFill="1" applyBorder="1" applyProtection="1"/>
    <xf numFmtId="0" fontId="6" fillId="6" borderId="2" xfId="0" applyFont="1" applyFill="1" applyBorder="1" applyProtection="1"/>
    <xf numFmtId="165" fontId="6" fillId="6" borderId="2" xfId="0" applyNumberFormat="1" applyFont="1" applyFill="1" applyBorder="1" applyAlignment="1" applyProtection="1">
      <alignment horizontal="center"/>
    </xf>
    <xf numFmtId="0" fontId="6" fillId="6" borderId="6" xfId="0" applyFont="1" applyFill="1" applyBorder="1" applyProtection="1"/>
    <xf numFmtId="0" fontId="7" fillId="6" borderId="4" xfId="0" applyFont="1" applyFill="1" applyBorder="1" applyProtection="1"/>
    <xf numFmtId="0" fontId="6" fillId="6" borderId="5" xfId="0" applyFont="1" applyFill="1" applyBorder="1" applyProtection="1"/>
    <xf numFmtId="9" fontId="6" fillId="6" borderId="5" xfId="1" applyNumberFormat="1" applyFont="1" applyFill="1" applyBorder="1" applyAlignment="1" applyProtection="1">
      <alignment horizontal="center"/>
    </xf>
    <xf numFmtId="9" fontId="6" fillId="6" borderId="5" xfId="1" applyFont="1" applyFill="1" applyBorder="1" applyAlignment="1" applyProtection="1">
      <alignment horizontal="center"/>
    </xf>
    <xf numFmtId="0" fontId="6" fillId="6" borderId="8" xfId="0" applyFont="1" applyFill="1" applyBorder="1" applyProtection="1"/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6" fillId="3" borderId="6" xfId="0" applyFont="1" applyFill="1" applyBorder="1" applyProtection="1"/>
    <xf numFmtId="20" fontId="7" fillId="2" borderId="3" xfId="0" applyNumberFormat="1" applyFont="1" applyFill="1" applyBorder="1" applyAlignment="1" applyProtection="1">
      <alignment horizontal="left"/>
    </xf>
    <xf numFmtId="0" fontId="6" fillId="4" borderId="6" xfId="0" applyFont="1" applyFill="1" applyBorder="1" applyProtection="1"/>
    <xf numFmtId="165" fontId="6" fillId="5" borderId="11" xfId="0" applyNumberFormat="1" applyFont="1" applyFill="1" applyBorder="1" applyAlignment="1" applyProtection="1">
      <alignment horizontal="center"/>
    </xf>
    <xf numFmtId="0" fontId="6" fillId="3" borderId="7" xfId="0" applyFont="1" applyFill="1" applyBorder="1" applyProtection="1"/>
    <xf numFmtId="0" fontId="7" fillId="2" borderId="3" xfId="0" applyFont="1" applyFill="1" applyBorder="1" applyProtection="1"/>
    <xf numFmtId="0" fontId="6" fillId="4" borderId="10" xfId="0" applyFont="1" applyFill="1" applyBorder="1" applyProtection="1"/>
    <xf numFmtId="165" fontId="6" fillId="5" borderId="12" xfId="0" applyNumberFormat="1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left"/>
    </xf>
    <xf numFmtId="0" fontId="6" fillId="3" borderId="3" xfId="0" applyFont="1" applyFill="1" applyBorder="1" applyProtection="1"/>
    <xf numFmtId="0" fontId="6" fillId="4" borderId="7" xfId="0" applyFont="1" applyFill="1" applyBorder="1" applyProtection="1"/>
    <xf numFmtId="0" fontId="6" fillId="4" borderId="8" xfId="0" applyFont="1" applyFill="1" applyBorder="1" applyProtection="1"/>
    <xf numFmtId="165" fontId="6" fillId="5" borderId="13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6" fillId="3" borderId="4" xfId="0" applyFont="1" applyFill="1" applyBorder="1" applyProtection="1"/>
    <xf numFmtId="0" fontId="6" fillId="3" borderId="5" xfId="0" applyFont="1" applyFill="1" applyBorder="1" applyProtection="1"/>
    <xf numFmtId="0" fontId="6" fillId="3" borderId="8" xfId="0" applyFont="1" applyFill="1" applyBorder="1" applyProtection="1"/>
    <xf numFmtId="0" fontId="7" fillId="3" borderId="0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9" fillId="7" borderId="0" xfId="4" applyFont="1" applyFill="1" applyAlignment="1" applyProtection="1">
      <alignment horizontal="left"/>
    </xf>
  </cellXfs>
  <cellStyles count="5">
    <cellStyle name="Gevolgde hyperlink" xfId="3" builtinId="9" hidden="1"/>
    <cellStyle name="Hyperlink" xfId="2" builtinId="8" hidden="1"/>
    <cellStyle name="Hyperlink" xfId="4" builtinId="8"/>
    <cellStyle name="Procent" xfId="1" builtinId="5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tnessblogger.nl/" TargetMode="External"/><Relationship Id="rId2" Type="http://schemas.openxmlformats.org/officeDocument/2006/relationships/hyperlink" Target="http://fitnessblogger.nl/" TargetMode="External"/><Relationship Id="rId1" Type="http://schemas.openxmlformats.org/officeDocument/2006/relationships/hyperlink" Target="http://fitnessblogger.nl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D96" sqref="D96"/>
    </sheetView>
  </sheetViews>
  <sheetFormatPr defaultColWidth="10.6640625" defaultRowHeight="12.75"/>
  <cols>
    <col min="1" max="1" width="30.5546875" style="31" customWidth="1"/>
    <col min="2" max="2" width="25.5546875" style="31" customWidth="1"/>
    <col min="3" max="3" width="2.33203125" style="31" customWidth="1"/>
    <col min="4" max="4" width="6.6640625" style="31" customWidth="1"/>
    <col min="5" max="6" width="10.6640625" style="31"/>
    <col min="7" max="7" width="13.88671875" style="31" customWidth="1"/>
    <col min="8" max="8" width="10.6640625" style="31"/>
    <col min="9" max="9" width="3.6640625" style="31" customWidth="1"/>
    <col min="10" max="10" width="4.44140625" style="31" customWidth="1"/>
    <col min="11" max="11" width="6" style="31" customWidth="1"/>
    <col min="12" max="12" width="1.88671875" style="31" customWidth="1"/>
    <col min="13" max="16384" width="10.6640625" style="31"/>
  </cols>
  <sheetData>
    <row r="1" spans="1:15" ht="27.75">
      <c r="A1" s="99" t="s">
        <v>256</v>
      </c>
      <c r="B1" s="99"/>
      <c r="C1" s="9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>
      <c r="A2" s="30"/>
      <c r="B2" s="30"/>
      <c r="C2" s="30"/>
      <c r="D2" s="30"/>
      <c r="E2" s="30"/>
      <c r="F2" s="32" t="s">
        <v>276</v>
      </c>
      <c r="G2" s="33"/>
      <c r="H2" s="33"/>
      <c r="I2" s="33"/>
      <c r="J2" s="34"/>
      <c r="K2" s="35">
        <v>1.2</v>
      </c>
      <c r="L2" s="30"/>
      <c r="M2" s="36" t="s">
        <v>285</v>
      </c>
      <c r="N2" s="11">
        <v>-0.2</v>
      </c>
      <c r="O2" s="30"/>
    </row>
    <row r="3" spans="1:15">
      <c r="A3" s="37" t="s">
        <v>274</v>
      </c>
      <c r="B3" s="12" t="s">
        <v>295</v>
      </c>
      <c r="C3" s="30"/>
      <c r="D3" s="30"/>
      <c r="E3" s="30"/>
      <c r="F3" s="38" t="s">
        <v>277</v>
      </c>
      <c r="G3" s="39"/>
      <c r="H3" s="39"/>
      <c r="I3" s="39"/>
      <c r="J3" s="40"/>
      <c r="K3" s="41">
        <v>1.375</v>
      </c>
      <c r="L3" s="30"/>
      <c r="M3" s="42" t="s">
        <v>286</v>
      </c>
      <c r="N3" s="13">
        <v>0</v>
      </c>
      <c r="O3" s="30"/>
    </row>
    <row r="4" spans="1:15">
      <c r="A4" s="43" t="s">
        <v>258</v>
      </c>
      <c r="B4" s="14">
        <v>62</v>
      </c>
      <c r="C4" s="30"/>
      <c r="D4" s="30"/>
      <c r="E4" s="30"/>
      <c r="F4" s="38" t="s">
        <v>278</v>
      </c>
      <c r="G4" s="39"/>
      <c r="H4" s="39"/>
      <c r="I4" s="39"/>
      <c r="J4" s="40"/>
      <c r="K4" s="41">
        <v>1.5549999999999999</v>
      </c>
      <c r="L4" s="30"/>
      <c r="M4" s="44" t="s">
        <v>287</v>
      </c>
      <c r="N4" s="15">
        <v>0.2</v>
      </c>
      <c r="O4" s="30"/>
    </row>
    <row r="5" spans="1:15">
      <c r="A5" s="43" t="s">
        <v>259</v>
      </c>
      <c r="B5" s="14">
        <v>170</v>
      </c>
      <c r="C5" s="30"/>
      <c r="D5" s="30"/>
      <c r="E5" s="30"/>
      <c r="F5" s="38" t="s">
        <v>279</v>
      </c>
      <c r="G5" s="39"/>
      <c r="H5" s="39"/>
      <c r="I5" s="39"/>
      <c r="J5" s="40"/>
      <c r="K5" s="41">
        <v>1.65</v>
      </c>
      <c r="L5" s="30"/>
      <c r="M5" s="30"/>
      <c r="N5" s="30"/>
      <c r="O5" s="30"/>
    </row>
    <row r="6" spans="1:15">
      <c r="A6" s="45" t="s">
        <v>257</v>
      </c>
      <c r="B6" s="16">
        <v>29</v>
      </c>
      <c r="C6" s="30"/>
      <c r="D6" s="30"/>
      <c r="E6" s="30"/>
      <c r="F6" s="38" t="s">
        <v>280</v>
      </c>
      <c r="G6" s="39"/>
      <c r="H6" s="39"/>
      <c r="I6" s="39"/>
      <c r="J6" s="40"/>
      <c r="K6" s="46">
        <v>1.7250000000000001</v>
      </c>
      <c r="L6" s="30"/>
      <c r="M6" s="30"/>
      <c r="N6" s="30"/>
      <c r="O6" s="30"/>
    </row>
    <row r="7" spans="1:15" ht="13.5" thickBot="1">
      <c r="A7" s="30"/>
      <c r="B7" s="30"/>
      <c r="C7" s="30"/>
      <c r="D7" s="30"/>
      <c r="E7" s="30"/>
      <c r="F7" s="47" t="s">
        <v>281</v>
      </c>
      <c r="G7" s="48"/>
      <c r="H7" s="48"/>
      <c r="I7" s="48"/>
      <c r="J7" s="49"/>
      <c r="K7" s="50">
        <v>1.9</v>
      </c>
      <c r="L7" s="30"/>
      <c r="M7" s="30"/>
      <c r="N7" s="30"/>
      <c r="O7" s="30"/>
    </row>
    <row r="8" spans="1:15" ht="16.5" thickBot="1">
      <c r="A8" s="51" t="s">
        <v>275</v>
      </c>
      <c r="B8" s="52">
        <f>IF(B3="M",66+(B4*13.7) + (B5*5)-(B6*6.8),655+(B4*9.6)+(B5*1.7)-(B6*4.7))</f>
        <v>1402.8999999999999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3.5" thickBot="1">
      <c r="A9" s="53" t="s">
        <v>282</v>
      </c>
      <c r="B9" s="17" t="s">
        <v>278</v>
      </c>
      <c r="C9" s="54" t="s">
        <v>284</v>
      </c>
      <c r="D9" s="55"/>
      <c r="E9" s="5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6.5" thickBot="1">
      <c r="A10" s="51" t="s">
        <v>283</v>
      </c>
      <c r="B10" s="57">
        <f>INDEX(F1:K7,MATCH(B9, Activiteit, 0),6)*B8</f>
        <v>2181.5094999999997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3.5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6.5" thickBot="1">
      <c r="A12" s="58" t="s">
        <v>288</v>
      </c>
      <c r="B12" s="29" t="s">
        <v>285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21" thickBot="1">
      <c r="A13" s="58" t="s">
        <v>289</v>
      </c>
      <c r="B13" s="59">
        <f>(INDEX(M1:N4,MATCH(B12, Doelstelling, 0),2)*B10)+B10</f>
        <v>1745.2075999999997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.75">
      <c r="A15" s="97" t="s">
        <v>290</v>
      </c>
      <c r="B15" s="9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">
      <c r="A16" s="60" t="s">
        <v>262</v>
      </c>
      <c r="B16" s="18">
        <v>0.5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>
      <c r="A17" s="61" t="s">
        <v>263</v>
      </c>
      <c r="B17" s="19">
        <v>0.15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">
      <c r="A18" s="62" t="s">
        <v>265</v>
      </c>
      <c r="B18" s="20">
        <v>0.35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5">
      <c r="A19" s="63"/>
      <c r="B19" s="6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5">
      <c r="A20" s="63"/>
      <c r="B20" s="64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>
      <c r="A21" s="30"/>
      <c r="B21" s="65" t="s">
        <v>13</v>
      </c>
      <c r="C21" s="30"/>
      <c r="D21" s="66" t="s">
        <v>264</v>
      </c>
      <c r="E21" s="66" t="s">
        <v>261</v>
      </c>
      <c r="F21" s="66" t="s">
        <v>292</v>
      </c>
      <c r="G21" s="66" t="s">
        <v>293</v>
      </c>
      <c r="H21" s="66" t="s">
        <v>294</v>
      </c>
      <c r="I21" s="30"/>
      <c r="J21" s="30"/>
      <c r="K21" s="30"/>
      <c r="L21" s="30"/>
      <c r="M21" s="30"/>
      <c r="N21" s="30"/>
      <c r="O21" s="30"/>
    </row>
    <row r="22" spans="1: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>
      <c r="A23" s="67" t="s">
        <v>268</v>
      </c>
      <c r="B23" s="68"/>
      <c r="C23" s="68"/>
      <c r="D23" s="68"/>
      <c r="E23" s="69">
        <f>E33+E43+E53+E63+E73+E83+E93+E103</f>
        <v>1780.79</v>
      </c>
      <c r="F23" s="69">
        <f>F33+F43+F53+F63+F73+F83+F93+F103</f>
        <v>160.86000000000001</v>
      </c>
      <c r="G23" s="69">
        <f>G33+G43+G53+G63+G73+G83+G93+G103</f>
        <v>47.143000000000001</v>
      </c>
      <c r="H23" s="69">
        <f>H33+H43+H53+H63+H73+H83+H93+H103</f>
        <v>98.251400000000004</v>
      </c>
      <c r="I23" s="70"/>
      <c r="J23" s="30"/>
      <c r="K23" s="30"/>
      <c r="L23" s="30"/>
      <c r="M23" s="30"/>
      <c r="N23" s="30"/>
      <c r="O23" s="30"/>
    </row>
    <row r="24" spans="1:15">
      <c r="A24" s="71" t="s">
        <v>291</v>
      </c>
      <c r="B24" s="72"/>
      <c r="C24" s="72"/>
      <c r="D24" s="72"/>
      <c r="E24" s="72"/>
      <c r="F24" s="73">
        <f>1-((F23+G23+H23)-F23)/(F23+G23+H23)</f>
        <v>0.52524959641396174</v>
      </c>
      <c r="G24" s="74">
        <f>1-((F23+G23+H23)-G23)/(F23+G23+H23)</f>
        <v>0.1539341149057778</v>
      </c>
      <c r="H24" s="74">
        <f>1-((F23+G23+H23)-H23)/(F23+G23+H23)</f>
        <v>0.32081628868026058</v>
      </c>
      <c r="I24" s="75"/>
      <c r="J24" s="30"/>
      <c r="K24" s="30"/>
      <c r="L24" s="30"/>
      <c r="M24" s="30"/>
      <c r="N24" s="30"/>
      <c r="O24" s="30"/>
    </row>
    <row r="25" spans="1:15" ht="26.1" customHeight="1">
      <c r="A25" s="76"/>
      <c r="B25" s="77"/>
      <c r="C25" s="77"/>
      <c r="D25" s="77"/>
      <c r="E25" s="77"/>
      <c r="F25" s="77"/>
      <c r="G25" s="77"/>
      <c r="H25" s="77"/>
      <c r="I25" s="78"/>
      <c r="J25" s="30"/>
      <c r="K25" s="30"/>
      <c r="L25" s="30"/>
      <c r="M25" s="30"/>
      <c r="N25" s="30"/>
      <c r="O25" s="30"/>
    </row>
    <row r="26" spans="1:15">
      <c r="A26" s="79">
        <v>0.3125</v>
      </c>
      <c r="B26" s="21" t="s">
        <v>146</v>
      </c>
      <c r="C26" s="80"/>
      <c r="D26" s="22">
        <v>200</v>
      </c>
      <c r="E26" s="81">
        <f>INDEX(Voedingsmiddelen!A1:G273,MATCH(Hoofdblad!B26, Voeding, 0),4)/100*D26</f>
        <v>92</v>
      </c>
      <c r="F26" s="81">
        <f>INDEX(Voedingsmiddelen!A1:G273,MATCH(Hoofdblad!B26, Voeding, 0),5)*(D26/100)</f>
        <v>6.67</v>
      </c>
      <c r="G26" s="81">
        <f>INDEX(Voedingsmiddelen!A1:G273,MATCH(Hoofdblad!B26, Voeding, 0),6)*(D26/100)</f>
        <v>9.7899999999999991</v>
      </c>
      <c r="H26" s="81">
        <f>INDEX(Voedingsmiddelen!A1:G273,MATCH(Hoofdblad!B26, Voeding, 0),7)*(D26/100)</f>
        <v>2.95</v>
      </c>
      <c r="I26" s="82"/>
      <c r="J26" s="30"/>
      <c r="K26" s="30"/>
      <c r="L26" s="30"/>
      <c r="M26" s="30"/>
      <c r="N26" s="30"/>
      <c r="O26" s="30"/>
    </row>
    <row r="27" spans="1:15">
      <c r="A27" s="83" t="s">
        <v>260</v>
      </c>
      <c r="B27" s="23" t="s">
        <v>300</v>
      </c>
      <c r="C27" s="84"/>
      <c r="D27" s="24">
        <v>28</v>
      </c>
      <c r="E27" s="85">
        <f>INDEX(Voedingsmiddelen!A1:G273,MATCH(Hoofdblad!B27, Voeding, 0),4)/100*D27</f>
        <v>93.240000000000009</v>
      </c>
      <c r="F27" s="85">
        <f>INDEX(Voedingsmiddelen!A1:G273,MATCH(Hoofdblad!B27, Voeding, 0),5)*(D27/100)</f>
        <v>19.040000000000003</v>
      </c>
      <c r="G27" s="85">
        <f>INDEX(Voedingsmiddelen!A1:G273,MATCH(Hoofdblad!B27, Voeding, 0),6)*(D27/100)</f>
        <v>2.6180000000000003</v>
      </c>
      <c r="H27" s="85">
        <f>INDEX(Voedingsmiddelen!A1:G273,MATCH(Hoofdblad!B27, Voeding, 0),7)*(D27/100)</f>
        <v>0.38640000000000002</v>
      </c>
      <c r="I27" s="82"/>
      <c r="J27" s="30"/>
      <c r="K27" s="30"/>
      <c r="L27" s="30"/>
      <c r="M27" s="30"/>
      <c r="N27" s="30"/>
      <c r="O27" s="30"/>
    </row>
    <row r="28" spans="1:15">
      <c r="A28" s="86">
        <v>1</v>
      </c>
      <c r="B28" s="23" t="s">
        <v>299</v>
      </c>
      <c r="C28" s="84"/>
      <c r="D28" s="24">
        <v>30</v>
      </c>
      <c r="E28" s="85">
        <f>INDEX(Voedingsmiddelen!A1:G273,MATCH(Hoofdblad!B28, Voeding, 0),4)/100*D28</f>
        <v>112.5</v>
      </c>
      <c r="F28" s="85">
        <f>INDEX(Voedingsmiddelen!A1:G273,MATCH(Hoofdblad!B28, Voeding, 0),5)*(D28/100)</f>
        <v>3.3</v>
      </c>
      <c r="G28" s="85">
        <f>INDEX(Voedingsmiddelen!A1:G273,MATCH(Hoofdblad!B27, Voeding, 0),6)*(D28/100)</f>
        <v>2.8049999999999997</v>
      </c>
      <c r="H28" s="85">
        <f>INDEX(Voedingsmiddelen!A1:G273,MATCH(Hoofdblad!B28, Voeding, 0),7)*(D28/100)</f>
        <v>2.4</v>
      </c>
      <c r="I28" s="82"/>
      <c r="J28" s="30"/>
      <c r="K28" s="30"/>
      <c r="L28" s="30"/>
      <c r="M28" s="30"/>
      <c r="N28" s="30"/>
      <c r="O28" s="30"/>
    </row>
    <row r="29" spans="1:15">
      <c r="A29" s="87"/>
      <c r="B29" s="23" t="s">
        <v>266</v>
      </c>
      <c r="C29" s="84"/>
      <c r="D29" s="24">
        <v>40</v>
      </c>
      <c r="E29" s="85">
        <f>INDEX(Voedingsmiddelen!A1:G273,MATCH(Hoofdblad!B29, Voeding, 0),4)/100*D29</f>
        <v>0</v>
      </c>
      <c r="F29" s="85">
        <f>INDEX(Voedingsmiddelen!A1:G273,MATCH(Hoofdblad!B29, Voeding, 0),5)*(D29/100)</f>
        <v>0</v>
      </c>
      <c r="G29" s="85">
        <f>INDEX(Voedingsmiddelen!A1:G273,MATCH(Hoofdblad!B29, Voeding, 0),6)*(D29/100)</f>
        <v>0</v>
      </c>
      <c r="H29" s="85">
        <f>INDEX(Voedingsmiddelen!A1:G273,MATCH(Hoofdblad!B29, Voeding, 0),7)*(D29/100)</f>
        <v>0</v>
      </c>
      <c r="I29" s="82"/>
      <c r="J29" s="30"/>
      <c r="K29" s="30"/>
      <c r="L29" s="30"/>
      <c r="M29" s="30"/>
      <c r="N29" s="30"/>
      <c r="O29" s="30"/>
    </row>
    <row r="30" spans="1:15">
      <c r="A30" s="87"/>
      <c r="B30" s="25" t="s">
        <v>266</v>
      </c>
      <c r="C30" s="88"/>
      <c r="D30" s="24">
        <v>50</v>
      </c>
      <c r="E30" s="85">
        <f>INDEX(Voedingsmiddelen!A1:G273,MATCH(Hoofdblad!B30, Voeding, 0),4)/100*D30</f>
        <v>0</v>
      </c>
      <c r="F30" s="85">
        <f>INDEX(Voedingsmiddelen!A1:G273,MATCH(Hoofdblad!B30, Voeding, 0),5)*(D30/100)</f>
        <v>0</v>
      </c>
      <c r="G30" s="85">
        <f>INDEX(Voedingsmiddelen!A1:G273,MATCH(Hoofdblad!B30, Voeding, 0),6)*(D30/100)</f>
        <v>0</v>
      </c>
      <c r="H30" s="85">
        <f>INDEX(Voedingsmiddelen!A1:G273,MATCH(Hoofdblad!B30, Voeding, 0),7)*(D30/100)</f>
        <v>0</v>
      </c>
      <c r="I30" s="82"/>
      <c r="J30" s="30"/>
      <c r="K30" s="30"/>
      <c r="L30" s="30"/>
      <c r="M30" s="30"/>
      <c r="N30" s="30"/>
      <c r="O30" s="30"/>
    </row>
    <row r="31" spans="1:15">
      <c r="A31" s="87"/>
      <c r="B31" s="23" t="s">
        <v>266</v>
      </c>
      <c r="C31" s="84"/>
      <c r="D31" s="24">
        <v>60</v>
      </c>
      <c r="E31" s="85">
        <f>INDEX(Voedingsmiddelen!A1:G273,MATCH(Hoofdblad!B31, Voeding, 0),4)/100*D31</f>
        <v>0</v>
      </c>
      <c r="F31" s="85">
        <f>INDEX(Voedingsmiddelen!A1:G273,MATCH(Hoofdblad!B31, Voeding, 0),5)*(D31/100)</f>
        <v>0</v>
      </c>
      <c r="G31" s="85">
        <f>INDEX(Voedingsmiddelen!A1:G273,MATCH(Hoofdblad!B31, Voeding, 0),6)*(D31/100)</f>
        <v>0</v>
      </c>
      <c r="H31" s="85">
        <f>INDEX(Voedingsmiddelen!A1:G273,MATCH(Hoofdblad!B31, Voeding, 0),7)*(D31/100)</f>
        <v>0</v>
      </c>
      <c r="I31" s="82"/>
      <c r="J31" s="30"/>
      <c r="K31" s="30"/>
      <c r="L31" s="30"/>
      <c r="M31" s="30"/>
      <c r="N31" s="30"/>
      <c r="O31" s="30"/>
    </row>
    <row r="32" spans="1:15">
      <c r="A32" s="87"/>
      <c r="B32" s="26" t="s">
        <v>266</v>
      </c>
      <c r="C32" s="89"/>
      <c r="D32" s="27">
        <v>70</v>
      </c>
      <c r="E32" s="90">
        <f>INDEX(Voedingsmiddelen!A1:G273,MATCH(Hoofdblad!B32, Voeding, 0),4)/100*D32</f>
        <v>0</v>
      </c>
      <c r="F32" s="90">
        <f>INDEX(Voedingsmiddelen!A1:G273,MATCH(Hoofdblad!B32, Voeding, 0),5)*(D32/100)</f>
        <v>0</v>
      </c>
      <c r="G32" s="90">
        <f>INDEX(Voedingsmiddelen!A1:G273,MATCH(Hoofdblad!B32, Voeding, 0),6)*(D32/100)</f>
        <v>0</v>
      </c>
      <c r="H32" s="90">
        <f>INDEX(Voedingsmiddelen!A1:G273,MATCH(Hoofdblad!B32, Voeding, 0),7)*(D32/100)</f>
        <v>0</v>
      </c>
      <c r="I32" s="82"/>
      <c r="J32" s="30"/>
      <c r="K32" s="30"/>
      <c r="L32" s="30"/>
      <c r="M32" s="30"/>
      <c r="N32" s="30"/>
      <c r="O32" s="30"/>
    </row>
    <row r="33" spans="1:15" ht="17.100000000000001" customHeight="1">
      <c r="A33" s="87"/>
      <c r="B33" s="96" t="s">
        <v>267</v>
      </c>
      <c r="C33" s="96"/>
      <c r="D33" s="96"/>
      <c r="E33" s="91">
        <f>SUM(E26:E32)</f>
        <v>297.74</v>
      </c>
      <c r="F33" s="92">
        <f t="shared" ref="F33:H33" si="0">SUM(F26:F32)</f>
        <v>29.01</v>
      </c>
      <c r="G33" s="92">
        <f t="shared" si="0"/>
        <v>15.212999999999999</v>
      </c>
      <c r="H33" s="92">
        <f t="shared" si="0"/>
        <v>5.7363999999999997</v>
      </c>
      <c r="I33" s="82"/>
      <c r="J33" s="30"/>
      <c r="K33" s="30"/>
      <c r="L33" s="30"/>
      <c r="M33" s="30"/>
      <c r="N33" s="30"/>
      <c r="O33" s="30"/>
    </row>
    <row r="34" spans="1:15" ht="9" customHeight="1">
      <c r="A34" s="93"/>
      <c r="B34" s="94"/>
      <c r="C34" s="94"/>
      <c r="D34" s="94"/>
      <c r="E34" s="94"/>
      <c r="F34" s="94"/>
      <c r="G34" s="94"/>
      <c r="H34" s="94"/>
      <c r="I34" s="95"/>
      <c r="J34" s="30"/>
      <c r="K34" s="30"/>
      <c r="L34" s="30"/>
      <c r="M34" s="30"/>
      <c r="N34" s="30"/>
      <c r="O34" s="30"/>
    </row>
    <row r="35" spans="1:15">
      <c r="A35" s="76"/>
      <c r="B35" s="77"/>
      <c r="C35" s="77"/>
      <c r="D35" s="77"/>
      <c r="E35" s="77"/>
      <c r="F35" s="77"/>
      <c r="G35" s="77"/>
      <c r="H35" s="77"/>
      <c r="I35" s="78"/>
      <c r="J35" s="30"/>
      <c r="K35" s="30"/>
      <c r="L35" s="30"/>
      <c r="M35" s="30"/>
      <c r="N35" s="30"/>
      <c r="O35" s="30"/>
    </row>
    <row r="36" spans="1:15">
      <c r="A36" s="79">
        <v>0.41666666666666669</v>
      </c>
      <c r="B36" s="28" t="s">
        <v>70</v>
      </c>
      <c r="C36" s="80"/>
      <c r="D36" s="22">
        <v>150</v>
      </c>
      <c r="E36" s="81">
        <f>INDEX(Voedingsmiddelen!A$1:G$273,MATCH(Hoofdblad!B36, Voeding, 0),4)/100*D36</f>
        <v>174</v>
      </c>
      <c r="F36" s="81">
        <f>INDEX(Voedingsmiddelen!A$1:G$273,MATCH(Hoofdblad!B36, Voeding, 0),5)*(D36/100)</f>
        <v>27</v>
      </c>
      <c r="G36" s="81">
        <f>INDEX(Voedingsmiddelen!A$1:G$273,MATCH(Hoofdblad!B36, Voeding, 0),6)*(D36/100)</f>
        <v>3</v>
      </c>
      <c r="H36" s="81">
        <f>INDEX(Voedingsmiddelen!A$1:G$273,MATCH(Hoofdblad!B36, Voeding, 0),7)*(D36/100)</f>
        <v>6</v>
      </c>
      <c r="I36" s="82"/>
      <c r="J36" s="30"/>
      <c r="K36" s="30"/>
      <c r="L36" s="30"/>
      <c r="M36" s="30"/>
      <c r="N36" s="30"/>
      <c r="O36" s="30"/>
    </row>
    <row r="37" spans="1:15">
      <c r="A37" s="83" t="s">
        <v>269</v>
      </c>
      <c r="B37" s="23" t="s">
        <v>266</v>
      </c>
      <c r="C37" s="84"/>
      <c r="D37" s="24">
        <v>20</v>
      </c>
      <c r="E37" s="85">
        <f>INDEX(Voedingsmiddelen!A$1:G$273,MATCH(Hoofdblad!B37, Voeding, 0),4)/100*D37</f>
        <v>0</v>
      </c>
      <c r="F37" s="85">
        <f>INDEX(Voedingsmiddelen!A$1:G$273,MATCH(Hoofdblad!B37, Voeding, 0),5)*(D37/100)</f>
        <v>0</v>
      </c>
      <c r="G37" s="85">
        <f>INDEX(Voedingsmiddelen!A$1:G$273,MATCH(Hoofdblad!B37, Voeding, 0),6)*(D37/100)</f>
        <v>0</v>
      </c>
      <c r="H37" s="85">
        <f>INDEX(Voedingsmiddelen!A$1:G$273,MATCH(Hoofdblad!B37, Voeding, 0),7)*(D37/100)</f>
        <v>0</v>
      </c>
      <c r="I37" s="82"/>
      <c r="J37" s="30"/>
      <c r="K37" s="30"/>
      <c r="L37" s="30"/>
      <c r="M37" s="30"/>
      <c r="N37" s="30"/>
      <c r="O37" s="30"/>
    </row>
    <row r="38" spans="1:15">
      <c r="A38" s="86">
        <v>2</v>
      </c>
      <c r="B38" s="23" t="s">
        <v>266</v>
      </c>
      <c r="C38" s="84"/>
      <c r="D38" s="24">
        <v>30</v>
      </c>
      <c r="E38" s="85">
        <f>INDEX(Voedingsmiddelen!A$1:G$273,MATCH(Hoofdblad!B38, Voeding, 0),4)/100*D38</f>
        <v>0</v>
      </c>
      <c r="F38" s="85">
        <f>INDEX(Voedingsmiddelen!A$1:G$273,MATCH(Hoofdblad!B38, Voeding, 0),5)*(D38/100)</f>
        <v>0</v>
      </c>
      <c r="G38" s="85">
        <f>INDEX(Voedingsmiddelen!A$1:G$273,MATCH(Hoofdblad!B38, Voeding, 0),6)*(D38/100)</f>
        <v>0</v>
      </c>
      <c r="H38" s="85">
        <f>INDEX(Voedingsmiddelen!A$1:G$273,MATCH(Hoofdblad!B38, Voeding, 0),7)*(D38/100)</f>
        <v>0</v>
      </c>
      <c r="I38" s="82"/>
      <c r="J38" s="30"/>
      <c r="K38" s="30"/>
      <c r="L38" s="30"/>
      <c r="M38" s="30"/>
      <c r="N38" s="30"/>
      <c r="O38" s="30"/>
    </row>
    <row r="39" spans="1:15">
      <c r="A39" s="87"/>
      <c r="B39" s="23" t="s">
        <v>266</v>
      </c>
      <c r="C39" s="84"/>
      <c r="D39" s="24">
        <v>40</v>
      </c>
      <c r="E39" s="85">
        <f>INDEX(Voedingsmiddelen!A$1:G$273,MATCH(Hoofdblad!B39, Voeding, 0),4)/100*D39</f>
        <v>0</v>
      </c>
      <c r="F39" s="85">
        <f>INDEX(Voedingsmiddelen!A$1:G$273,MATCH(Hoofdblad!B39, Voeding, 0),5)*(D39/100)</f>
        <v>0</v>
      </c>
      <c r="G39" s="85">
        <f>INDEX(Voedingsmiddelen!A$1:G$273,MATCH(Hoofdblad!B39, Voeding, 0),6)*(D39/100)</f>
        <v>0</v>
      </c>
      <c r="H39" s="85">
        <f>INDEX(Voedingsmiddelen!A$1:G$273,MATCH(Hoofdblad!B39, Voeding, 0),7)*(D39/100)</f>
        <v>0</v>
      </c>
      <c r="I39" s="82"/>
      <c r="J39" s="30"/>
      <c r="K39" s="30"/>
      <c r="L39" s="30"/>
      <c r="M39" s="30"/>
      <c r="N39" s="30"/>
      <c r="O39" s="30"/>
    </row>
    <row r="40" spans="1:15">
      <c r="A40" s="87"/>
      <c r="B40" s="25" t="s">
        <v>266</v>
      </c>
      <c r="C40" s="88"/>
      <c r="D40" s="24">
        <v>50</v>
      </c>
      <c r="E40" s="85">
        <f>INDEX(Voedingsmiddelen!A$1:G$273,MATCH(Hoofdblad!B40, Voeding, 0),4)/100*D40</f>
        <v>0</v>
      </c>
      <c r="F40" s="85">
        <f>INDEX(Voedingsmiddelen!A$1:G$273,MATCH(Hoofdblad!B40, Voeding, 0),5)*(D40/100)</f>
        <v>0</v>
      </c>
      <c r="G40" s="85">
        <f>INDEX(Voedingsmiddelen!A$1:G$273,MATCH(Hoofdblad!B40, Voeding, 0),6)*(D40/100)</f>
        <v>0</v>
      </c>
      <c r="H40" s="85">
        <f>INDEX(Voedingsmiddelen!A$1:G$273,MATCH(Hoofdblad!B40, Voeding, 0),7)*(D40/100)</f>
        <v>0</v>
      </c>
      <c r="I40" s="82"/>
      <c r="J40" s="30"/>
      <c r="K40" s="30"/>
      <c r="L40" s="30"/>
      <c r="M40" s="30"/>
      <c r="N40" s="30"/>
      <c r="O40" s="30"/>
    </row>
    <row r="41" spans="1:15">
      <c r="A41" s="87"/>
      <c r="B41" s="23" t="s">
        <v>266</v>
      </c>
      <c r="C41" s="84"/>
      <c r="D41" s="24">
        <v>60</v>
      </c>
      <c r="E41" s="85">
        <f>INDEX(Voedingsmiddelen!A$1:G$273,MATCH(Hoofdblad!B41, Voeding, 0),4)/100*D41</f>
        <v>0</v>
      </c>
      <c r="F41" s="85">
        <f>INDEX(Voedingsmiddelen!A$1:G$273,MATCH(Hoofdblad!B41, Voeding, 0),5)*(D41/100)</f>
        <v>0</v>
      </c>
      <c r="G41" s="85">
        <f>INDEX(Voedingsmiddelen!A$1:G$273,MATCH(Hoofdblad!B41, Voeding, 0),6)*(D41/100)</f>
        <v>0</v>
      </c>
      <c r="H41" s="85">
        <f>INDEX(Voedingsmiddelen!A$1:G$273,MATCH(Hoofdblad!B41, Voeding, 0),7)*(D41/100)</f>
        <v>0</v>
      </c>
      <c r="I41" s="82"/>
      <c r="J41" s="30"/>
      <c r="K41" s="30"/>
      <c r="L41" s="30"/>
      <c r="M41" s="30"/>
      <c r="N41" s="30"/>
      <c r="O41" s="30"/>
    </row>
    <row r="42" spans="1:15">
      <c r="A42" s="87"/>
      <c r="B42" s="26" t="s">
        <v>266</v>
      </c>
      <c r="C42" s="89"/>
      <c r="D42" s="27">
        <v>70</v>
      </c>
      <c r="E42" s="90">
        <f>INDEX(Voedingsmiddelen!A$1:G$273,MATCH(Hoofdblad!B42, Voeding, 0),4)/100*D42</f>
        <v>0</v>
      </c>
      <c r="F42" s="90">
        <f>INDEX(Voedingsmiddelen!A$1:G$273,MATCH(Hoofdblad!B42, Voeding, 0),5)*(D42/100)</f>
        <v>0</v>
      </c>
      <c r="G42" s="90">
        <f>INDEX(Voedingsmiddelen!A$1:G273,MATCH(Hoofdblad!B42, Voeding, 0),6)*(D42/100)</f>
        <v>0</v>
      </c>
      <c r="H42" s="90">
        <f>INDEX(Voedingsmiddelen!A$1:G$273,MATCH(Hoofdblad!B42, Voeding, 0),7)*(D42/100)</f>
        <v>0</v>
      </c>
      <c r="I42" s="82"/>
      <c r="J42" s="30"/>
      <c r="K42" s="30"/>
      <c r="L42" s="30"/>
      <c r="M42" s="30"/>
      <c r="N42" s="30"/>
      <c r="O42" s="30"/>
    </row>
    <row r="43" spans="1:15">
      <c r="A43" s="87"/>
      <c r="B43" s="96" t="s">
        <v>267</v>
      </c>
      <c r="C43" s="96"/>
      <c r="D43" s="96"/>
      <c r="E43" s="91">
        <f>SUM(E36:E42)</f>
        <v>174</v>
      </c>
      <c r="F43" s="91">
        <f t="shared" ref="F43" si="1">SUM(F36:F42)</f>
        <v>27</v>
      </c>
      <c r="G43" s="92">
        <f>SUM(G36:G42)</f>
        <v>3</v>
      </c>
      <c r="H43" s="91">
        <f t="shared" ref="H43" si="2">SUM(H36:H42)</f>
        <v>6</v>
      </c>
      <c r="I43" s="82"/>
      <c r="J43" s="30"/>
      <c r="K43" s="30"/>
      <c r="L43" s="30"/>
      <c r="M43" s="30"/>
      <c r="N43" s="30"/>
      <c r="O43" s="30"/>
    </row>
    <row r="44" spans="1:15">
      <c r="A44" s="93"/>
      <c r="B44" s="94"/>
      <c r="C44" s="94"/>
      <c r="D44" s="94"/>
      <c r="E44" s="94"/>
      <c r="F44" s="94"/>
      <c r="G44" s="94"/>
      <c r="H44" s="94"/>
      <c r="I44" s="95"/>
      <c r="J44" s="30"/>
      <c r="K44" s="30"/>
      <c r="L44" s="30"/>
      <c r="M44" s="30"/>
      <c r="N44" s="30"/>
      <c r="O44" s="30"/>
    </row>
    <row r="45" spans="1:15">
      <c r="A45" s="76"/>
      <c r="B45" s="77"/>
      <c r="C45" s="77"/>
      <c r="D45" s="77"/>
      <c r="E45" s="77"/>
      <c r="F45" s="77"/>
      <c r="G45" s="77"/>
      <c r="H45" s="77"/>
      <c r="I45" s="78"/>
      <c r="J45" s="30"/>
      <c r="K45" s="30"/>
      <c r="L45" s="30"/>
      <c r="M45" s="30"/>
      <c r="N45" s="30"/>
      <c r="O45" s="30"/>
    </row>
    <row r="46" spans="1:15">
      <c r="A46" s="79">
        <v>0.5</v>
      </c>
      <c r="B46" s="28" t="s">
        <v>306</v>
      </c>
      <c r="C46" s="80"/>
      <c r="D46" s="22">
        <v>180</v>
      </c>
      <c r="E46" s="81">
        <f>INDEX(Voedingsmiddelen!A$1:G$273,MATCH(Hoofdblad!B46, Voeding, 0),4)/100*D46</f>
        <v>423</v>
      </c>
      <c r="F46" s="81">
        <f>INDEX(Voedingsmiddelen!A$1:G$273,MATCH(Hoofdblad!B46, Voeding, 0),5)*(D46/100)</f>
        <v>24.3</v>
      </c>
      <c r="G46" s="81">
        <f>INDEX(Voedingsmiddelen!A$1:G$273,MATCH(Hoofdblad!B46, Voeding, 0),6)*(D46/100)</f>
        <v>1.8</v>
      </c>
      <c r="H46" s="81">
        <f>INDEX(Voedingsmiddelen!A$1:G$273,MATCH(Hoofdblad!B46, Voeding, 0),7)*(D46/100)</f>
        <v>36</v>
      </c>
      <c r="I46" s="82"/>
      <c r="J46" s="30"/>
      <c r="K46" s="30"/>
      <c r="L46" s="30"/>
      <c r="M46" s="30"/>
      <c r="N46" s="30"/>
      <c r="O46" s="30"/>
    </row>
    <row r="47" spans="1:15">
      <c r="A47" s="83" t="s">
        <v>270</v>
      </c>
      <c r="B47" s="23" t="s">
        <v>266</v>
      </c>
      <c r="C47" s="84"/>
      <c r="D47" s="24">
        <v>28</v>
      </c>
      <c r="E47" s="85">
        <f>INDEX(Voedingsmiddelen!A$1:G$273,MATCH(Hoofdblad!B47, Voeding, 0),4)/100*D47</f>
        <v>0</v>
      </c>
      <c r="F47" s="85">
        <f>INDEX(Voedingsmiddelen!A$1:G$273,MATCH(Hoofdblad!B47, Voeding, 0),5)*(D47/100)</f>
        <v>0</v>
      </c>
      <c r="G47" s="85">
        <f>INDEX(Voedingsmiddelen!A$1:G$273,MATCH(Hoofdblad!B47, Voeding, 0),6)*(D47/100)</f>
        <v>0</v>
      </c>
      <c r="H47" s="85">
        <f>INDEX(Voedingsmiddelen!A$1:G$273,MATCH(Hoofdblad!B47, Voeding, 0),7)*(D47/100)</f>
        <v>0</v>
      </c>
      <c r="I47" s="82"/>
      <c r="J47" s="30"/>
      <c r="K47" s="30"/>
      <c r="L47" s="30"/>
      <c r="M47" s="30"/>
      <c r="N47" s="30"/>
      <c r="O47" s="30"/>
    </row>
    <row r="48" spans="1:15">
      <c r="A48" s="86">
        <v>3</v>
      </c>
      <c r="B48" s="23" t="s">
        <v>266</v>
      </c>
      <c r="C48" s="84"/>
      <c r="D48" s="24">
        <v>200</v>
      </c>
      <c r="E48" s="85">
        <f>INDEX(Voedingsmiddelen!A$1:G$273,MATCH(Hoofdblad!B48, Voeding, 0),4)/100*D48</f>
        <v>0</v>
      </c>
      <c r="F48" s="85">
        <f>INDEX(Voedingsmiddelen!A$1:G$273,MATCH(Hoofdblad!B48, Voeding, 0),5)*(D48/100)</f>
        <v>0</v>
      </c>
      <c r="G48" s="85">
        <f>INDEX(Voedingsmiddelen!A$1:G$273,MATCH(Hoofdblad!B48, Voeding, 0),6)*(D48/100)</f>
        <v>0</v>
      </c>
      <c r="H48" s="85">
        <f>INDEX(Voedingsmiddelen!A$1:G$273,MATCH(Hoofdblad!B48, Voeding, 0),7)*(D48/100)</f>
        <v>0</v>
      </c>
      <c r="I48" s="82"/>
      <c r="J48" s="30"/>
      <c r="K48" s="30"/>
      <c r="L48" s="30"/>
      <c r="M48" s="30"/>
      <c r="N48" s="30"/>
      <c r="O48" s="30"/>
    </row>
    <row r="49" spans="1:15">
      <c r="A49" s="87"/>
      <c r="B49" s="23" t="s">
        <v>266</v>
      </c>
      <c r="C49" s="84"/>
      <c r="D49" s="24">
        <v>40</v>
      </c>
      <c r="E49" s="85">
        <f>INDEX(Voedingsmiddelen!A$1:G$273,MATCH(Hoofdblad!B49, Voeding, 0),4)/100*D49</f>
        <v>0</v>
      </c>
      <c r="F49" s="85">
        <f>INDEX(Voedingsmiddelen!A$1:G$273,MATCH(Hoofdblad!B49, Voeding, 0),5)*(D49/100)</f>
        <v>0</v>
      </c>
      <c r="G49" s="85">
        <f>INDEX(Voedingsmiddelen!A$1:G$273,MATCH(Hoofdblad!B49, Voeding, 0),6)*(D49/100)</f>
        <v>0</v>
      </c>
      <c r="H49" s="85">
        <f>INDEX(Voedingsmiddelen!A$1:G$273,MATCH(Hoofdblad!B49, Voeding, 0),7)*(D49/100)</f>
        <v>0</v>
      </c>
      <c r="I49" s="82"/>
      <c r="J49" s="30"/>
      <c r="K49" s="30"/>
      <c r="L49" s="30"/>
      <c r="M49" s="30"/>
      <c r="N49" s="30"/>
      <c r="O49" s="30"/>
    </row>
    <row r="50" spans="1:15">
      <c r="A50" s="87"/>
      <c r="B50" s="25" t="s">
        <v>162</v>
      </c>
      <c r="C50" s="88"/>
      <c r="D50" s="24">
        <v>10</v>
      </c>
      <c r="E50" s="85">
        <f>INDEX(Voedingsmiddelen!A$1:G$273,MATCH(Hoofdblad!B50, Voeding, 0),4)/100*D50</f>
        <v>88.4</v>
      </c>
      <c r="F50" s="85">
        <f>INDEX(Voedingsmiddelen!A$1:G$273,MATCH(Hoofdblad!B50, Voeding, 0),5)*(D50/100)</f>
        <v>0</v>
      </c>
      <c r="G50" s="85">
        <f>INDEX(Voedingsmiddelen!A$1:G$273,MATCH(Hoofdblad!B50, Voeding, 0),6)*(D50/100)</f>
        <v>0</v>
      </c>
      <c r="H50" s="85">
        <f>INDEX(Voedingsmiddelen!A$1:G$273,MATCH(Hoofdblad!B50, Voeding, 0),7)*(D50/100)</f>
        <v>10</v>
      </c>
      <c r="I50" s="82"/>
      <c r="J50" s="30"/>
      <c r="K50" s="30"/>
      <c r="L50" s="30"/>
      <c r="M50" s="30"/>
      <c r="N50" s="30"/>
      <c r="O50" s="30"/>
    </row>
    <row r="51" spans="1:15">
      <c r="A51" s="87"/>
      <c r="B51" s="23" t="s">
        <v>266</v>
      </c>
      <c r="C51" s="84"/>
      <c r="D51" s="24">
        <v>30</v>
      </c>
      <c r="E51" s="85">
        <f>INDEX(Voedingsmiddelen!A$1:G$273,MATCH(Hoofdblad!B51, Voeding, 0),4)/100*D51</f>
        <v>0</v>
      </c>
      <c r="F51" s="85">
        <f>INDEX(Voedingsmiddelen!A$1:G$273,MATCH(Hoofdblad!B51, Voeding, 0),5)*(D51/100)</f>
        <v>0</v>
      </c>
      <c r="G51" s="85">
        <f>INDEX(Voedingsmiddelen!A$1:G$273,MATCH(Hoofdblad!B51, Voeding, 0),6)*(D51/100)</f>
        <v>0</v>
      </c>
      <c r="H51" s="85">
        <f>INDEX(Voedingsmiddelen!A$1:G$273,MATCH(Hoofdblad!B51, Voeding, 0),7)*(D51/100)</f>
        <v>0</v>
      </c>
      <c r="I51" s="82"/>
      <c r="J51" s="30"/>
      <c r="K51" s="30"/>
      <c r="L51" s="30"/>
      <c r="M51" s="30"/>
      <c r="N51" s="30"/>
      <c r="O51" s="30"/>
    </row>
    <row r="52" spans="1:15">
      <c r="A52" s="87"/>
      <c r="B52" s="26" t="s">
        <v>266</v>
      </c>
      <c r="C52" s="89"/>
      <c r="D52" s="27">
        <v>70</v>
      </c>
      <c r="E52" s="90">
        <f>INDEX(Voedingsmiddelen!A$1:G$273,MATCH(Hoofdblad!B52, Voeding, 0),4)/100*D52</f>
        <v>0</v>
      </c>
      <c r="F52" s="90">
        <f>INDEX(Voedingsmiddelen!A$1:G$273,MATCH(Hoofdblad!B52, Voeding, 0),5)*(D52/100)</f>
        <v>0</v>
      </c>
      <c r="G52" s="90">
        <f>INDEX(Voedingsmiddelen!A$1:G283,MATCH(Hoofdblad!B52, Voeding, 0),6)*(D52/100)</f>
        <v>0</v>
      </c>
      <c r="H52" s="90">
        <f>INDEX(Voedingsmiddelen!A$1:G$273,MATCH(Hoofdblad!B52, Voeding, 0),7)*(D52/100)</f>
        <v>0</v>
      </c>
      <c r="I52" s="82"/>
      <c r="J52" s="30"/>
      <c r="K52" s="30"/>
      <c r="L52" s="30"/>
      <c r="M52" s="30"/>
      <c r="N52" s="30"/>
      <c r="O52" s="30"/>
    </row>
    <row r="53" spans="1:15">
      <c r="A53" s="87"/>
      <c r="B53" s="96" t="s">
        <v>267</v>
      </c>
      <c r="C53" s="96"/>
      <c r="D53" s="96"/>
      <c r="E53" s="91">
        <f>SUM(E46:E52)</f>
        <v>511.4</v>
      </c>
      <c r="F53" s="91">
        <f t="shared" ref="F53" si="3">SUM(F46:F52)</f>
        <v>24.3</v>
      </c>
      <c r="G53" s="92">
        <f>SUM(G46:G52)</f>
        <v>1.8</v>
      </c>
      <c r="H53" s="91">
        <f t="shared" ref="H53" si="4">SUM(H46:H52)</f>
        <v>46</v>
      </c>
      <c r="I53" s="82"/>
      <c r="J53" s="30"/>
      <c r="K53" s="30"/>
      <c r="L53" s="30"/>
      <c r="M53" s="30"/>
      <c r="N53" s="30"/>
      <c r="O53" s="30"/>
    </row>
    <row r="54" spans="1:15">
      <c r="A54" s="93"/>
      <c r="B54" s="94"/>
      <c r="C54" s="94"/>
      <c r="D54" s="94"/>
      <c r="E54" s="94"/>
      <c r="F54" s="94"/>
      <c r="G54" s="94"/>
      <c r="H54" s="94"/>
      <c r="I54" s="95"/>
      <c r="J54" s="30"/>
      <c r="K54" s="30"/>
      <c r="L54" s="30"/>
      <c r="M54" s="30"/>
      <c r="N54" s="30"/>
      <c r="O54" s="30"/>
    </row>
    <row r="55" spans="1:15">
      <c r="A55" s="76"/>
      <c r="B55" s="77"/>
      <c r="C55" s="77"/>
      <c r="D55" s="77"/>
      <c r="E55" s="77"/>
      <c r="F55" s="77"/>
      <c r="G55" s="77"/>
      <c r="H55" s="77"/>
      <c r="I55" s="78"/>
      <c r="J55" s="30"/>
      <c r="K55" s="30"/>
      <c r="L55" s="30"/>
      <c r="M55" s="30"/>
      <c r="N55" s="30"/>
      <c r="O55" s="30"/>
    </row>
    <row r="56" spans="1:15">
      <c r="A56" s="79">
        <v>0.625</v>
      </c>
      <c r="B56" s="28" t="s">
        <v>307</v>
      </c>
      <c r="C56" s="80"/>
      <c r="D56" s="22">
        <v>120</v>
      </c>
      <c r="E56" s="81">
        <f>INDEX(Voedingsmiddelen!A$1:G$273,MATCH(Hoofdblad!B56, Voeding, 0),4)/100*D56</f>
        <v>184.8</v>
      </c>
      <c r="F56" s="81">
        <f>INDEX(Voedingsmiddelen!A$1:G$273,MATCH(Hoofdblad!B56, Voeding, 0),5)*(D56/100)</f>
        <v>15.48</v>
      </c>
      <c r="G56" s="81">
        <f>INDEX(Voedingsmiddelen!A$1:G$273,MATCH(Hoofdblad!B56, Voeding, 0),6)*(D56/100)</f>
        <v>0.84</v>
      </c>
      <c r="H56" s="81">
        <f>INDEX(Voedingsmiddelen!A$1:G$273,MATCH(Hoofdblad!B56, Voeding, 0),7)*(D56/100)</f>
        <v>13.44</v>
      </c>
      <c r="I56" s="82"/>
      <c r="J56" s="30"/>
      <c r="K56" s="30"/>
      <c r="L56" s="30"/>
      <c r="M56" s="30"/>
      <c r="N56" s="30"/>
      <c r="O56" s="30"/>
    </row>
    <row r="57" spans="1:15">
      <c r="A57" s="83" t="s">
        <v>269</v>
      </c>
      <c r="B57" s="23" t="s">
        <v>266</v>
      </c>
      <c r="C57" s="84"/>
      <c r="D57" s="24">
        <v>20</v>
      </c>
      <c r="E57" s="85">
        <f>INDEX(Voedingsmiddelen!A$1:G$273,MATCH(Hoofdblad!B57, Voeding, 0),4)/100*D57</f>
        <v>0</v>
      </c>
      <c r="F57" s="85">
        <f>INDEX(Voedingsmiddelen!A$1:G$273,MATCH(Hoofdblad!B57, Voeding, 0),5)*(D57/100)</f>
        <v>0</v>
      </c>
      <c r="G57" s="85">
        <f>INDEX(Voedingsmiddelen!A$1:G$273,MATCH(Hoofdblad!B57, Voeding, 0),6)*(D57/100)</f>
        <v>0</v>
      </c>
      <c r="H57" s="85">
        <f>INDEX(Voedingsmiddelen!A$1:G$273,MATCH(Hoofdblad!B57, Voeding, 0),7)*(D57/100)</f>
        <v>0</v>
      </c>
      <c r="I57" s="82"/>
      <c r="J57" s="30"/>
      <c r="K57" s="30"/>
      <c r="L57" s="30"/>
      <c r="M57" s="30"/>
      <c r="N57" s="30"/>
      <c r="O57" s="30"/>
    </row>
    <row r="58" spans="1:15">
      <c r="A58" s="86">
        <v>4</v>
      </c>
      <c r="B58" s="23" t="s">
        <v>266</v>
      </c>
      <c r="C58" s="84"/>
      <c r="D58" s="24">
        <v>30</v>
      </c>
      <c r="E58" s="85">
        <f>INDEX(Voedingsmiddelen!A$1:G$273,MATCH(Hoofdblad!B58, Voeding, 0),4)/100*D58</f>
        <v>0</v>
      </c>
      <c r="F58" s="85">
        <f>INDEX(Voedingsmiddelen!A$1:G$273,MATCH(Hoofdblad!B58, Voeding, 0),5)*(D58/100)</f>
        <v>0</v>
      </c>
      <c r="G58" s="85">
        <f>INDEX(Voedingsmiddelen!A$1:G$273,MATCH(Hoofdblad!B58, Voeding, 0),6)*(D58/100)</f>
        <v>0</v>
      </c>
      <c r="H58" s="85">
        <f>INDEX(Voedingsmiddelen!A$1:G$273,MATCH(Hoofdblad!B58, Voeding, 0),7)*(D58/100)</f>
        <v>0</v>
      </c>
      <c r="I58" s="82"/>
      <c r="J58" s="30"/>
      <c r="K58" s="30"/>
      <c r="L58" s="30"/>
      <c r="M58" s="30"/>
      <c r="N58" s="30"/>
      <c r="O58" s="30"/>
    </row>
    <row r="59" spans="1:15">
      <c r="A59" s="87"/>
      <c r="B59" s="23" t="s">
        <v>266</v>
      </c>
      <c r="C59" s="84"/>
      <c r="D59" s="24">
        <v>40</v>
      </c>
      <c r="E59" s="85">
        <f>INDEX(Voedingsmiddelen!A$1:G$273,MATCH(Hoofdblad!B59, Voeding, 0),4)/100*D59</f>
        <v>0</v>
      </c>
      <c r="F59" s="85">
        <f>INDEX(Voedingsmiddelen!A$1:G$273,MATCH(Hoofdblad!B59, Voeding, 0),5)*(D59/100)</f>
        <v>0</v>
      </c>
      <c r="G59" s="85">
        <f>INDEX(Voedingsmiddelen!A$1:G$273,MATCH(Hoofdblad!B59, Voeding, 0),6)*(D59/100)</f>
        <v>0</v>
      </c>
      <c r="H59" s="85">
        <f>INDEX(Voedingsmiddelen!A$1:G$273,MATCH(Hoofdblad!B59, Voeding, 0),7)*(D59/100)</f>
        <v>0</v>
      </c>
      <c r="I59" s="82"/>
      <c r="J59" s="30"/>
      <c r="K59" s="30"/>
      <c r="L59" s="30"/>
      <c r="M59" s="30"/>
      <c r="N59" s="30"/>
      <c r="O59" s="30"/>
    </row>
    <row r="60" spans="1:15">
      <c r="A60" s="87"/>
      <c r="B60" s="25" t="s">
        <v>266</v>
      </c>
      <c r="C60" s="88"/>
      <c r="D60" s="24">
        <v>50</v>
      </c>
      <c r="E60" s="85">
        <f>INDEX(Voedingsmiddelen!A$1:G$273,MATCH(Hoofdblad!B60, Voeding, 0),4)/100*D60</f>
        <v>0</v>
      </c>
      <c r="F60" s="85">
        <f>INDEX(Voedingsmiddelen!A$1:G$273,MATCH(Hoofdblad!B60, Voeding, 0),5)*(D60/100)</f>
        <v>0</v>
      </c>
      <c r="G60" s="85">
        <f>INDEX(Voedingsmiddelen!A$1:G$273,MATCH(Hoofdblad!B60, Voeding, 0),6)*(D60/100)</f>
        <v>0</v>
      </c>
      <c r="H60" s="85">
        <f>INDEX(Voedingsmiddelen!A$1:G$273,MATCH(Hoofdblad!B60, Voeding, 0),7)*(D60/100)</f>
        <v>0</v>
      </c>
      <c r="I60" s="82"/>
      <c r="J60" s="30"/>
      <c r="K60" s="30"/>
      <c r="L60" s="30"/>
      <c r="M60" s="30"/>
      <c r="N60" s="30"/>
      <c r="O60" s="30"/>
    </row>
    <row r="61" spans="1:15">
      <c r="A61" s="87"/>
      <c r="B61" s="23" t="s">
        <v>266</v>
      </c>
      <c r="C61" s="84"/>
      <c r="D61" s="24">
        <v>60</v>
      </c>
      <c r="E61" s="85">
        <f>INDEX(Voedingsmiddelen!A$1:G$273,MATCH(Hoofdblad!B61, Voeding, 0),4)/100*D61</f>
        <v>0</v>
      </c>
      <c r="F61" s="85">
        <f>INDEX(Voedingsmiddelen!A$1:G$273,MATCH(Hoofdblad!B61, Voeding, 0),5)*(D61/100)</f>
        <v>0</v>
      </c>
      <c r="G61" s="85">
        <f>INDEX(Voedingsmiddelen!A$1:G$273,MATCH(Hoofdblad!B61, Voeding, 0),6)*(D61/100)</f>
        <v>0</v>
      </c>
      <c r="H61" s="85">
        <f>INDEX(Voedingsmiddelen!A$1:G$273,MATCH(Hoofdblad!B61, Voeding, 0),7)*(D61/100)</f>
        <v>0</v>
      </c>
      <c r="I61" s="82"/>
      <c r="J61" s="30"/>
      <c r="K61" s="30"/>
      <c r="L61" s="30"/>
      <c r="M61" s="30"/>
      <c r="N61" s="30"/>
      <c r="O61" s="30"/>
    </row>
    <row r="62" spans="1:15">
      <c r="A62" s="87"/>
      <c r="B62" s="26" t="s">
        <v>266</v>
      </c>
      <c r="C62" s="89"/>
      <c r="D62" s="27">
        <v>70</v>
      </c>
      <c r="E62" s="90">
        <f>INDEX(Voedingsmiddelen!A$1:G$273,MATCH(Hoofdblad!B62, Voeding, 0),4)/100*D62</f>
        <v>0</v>
      </c>
      <c r="F62" s="90">
        <f>INDEX(Voedingsmiddelen!A$1:G$273,MATCH(Hoofdblad!B62, Voeding, 0),5)*(D62/100)</f>
        <v>0</v>
      </c>
      <c r="G62" s="90">
        <f>INDEX(Voedingsmiddelen!A$1:G293,MATCH(Hoofdblad!B62, Voeding, 0),6)*(D62/100)</f>
        <v>0</v>
      </c>
      <c r="H62" s="90">
        <f>INDEX(Voedingsmiddelen!A$1:G$273,MATCH(Hoofdblad!B62, Voeding, 0),7)*(D62/100)</f>
        <v>0</v>
      </c>
      <c r="I62" s="82"/>
      <c r="J62" s="30"/>
      <c r="K62" s="30"/>
      <c r="L62" s="30"/>
      <c r="M62" s="30"/>
      <c r="N62" s="30"/>
      <c r="O62" s="30"/>
    </row>
    <row r="63" spans="1:15">
      <c r="A63" s="87"/>
      <c r="B63" s="96" t="s">
        <v>267</v>
      </c>
      <c r="C63" s="96"/>
      <c r="D63" s="96"/>
      <c r="E63" s="91">
        <f>SUM(E56:E62)</f>
        <v>184.8</v>
      </c>
      <c r="F63" s="91">
        <f t="shared" ref="F63" si="5">SUM(F56:F62)</f>
        <v>15.48</v>
      </c>
      <c r="G63" s="92">
        <f>SUM(G56:G62)</f>
        <v>0.84</v>
      </c>
      <c r="H63" s="91">
        <f t="shared" ref="H63" si="6">SUM(H56:H62)</f>
        <v>13.44</v>
      </c>
      <c r="I63" s="82"/>
      <c r="J63" s="30"/>
      <c r="K63" s="30"/>
      <c r="L63" s="30"/>
      <c r="M63" s="30"/>
      <c r="N63" s="30"/>
      <c r="O63" s="30"/>
    </row>
    <row r="64" spans="1:15">
      <c r="A64" s="93"/>
      <c r="B64" s="94"/>
      <c r="C64" s="94"/>
      <c r="D64" s="94"/>
      <c r="E64" s="94"/>
      <c r="F64" s="94"/>
      <c r="G64" s="94"/>
      <c r="H64" s="94"/>
      <c r="I64" s="95"/>
      <c r="J64" s="30"/>
      <c r="K64" s="30"/>
      <c r="L64" s="30"/>
      <c r="M64" s="30"/>
      <c r="N64" s="30"/>
      <c r="O64" s="30"/>
    </row>
    <row r="65" spans="1:15">
      <c r="A65" s="76"/>
      <c r="B65" s="77"/>
      <c r="C65" s="77"/>
      <c r="D65" s="77"/>
      <c r="E65" s="77"/>
      <c r="F65" s="77"/>
      <c r="G65" s="77"/>
      <c r="H65" s="77"/>
      <c r="I65" s="78"/>
      <c r="J65" s="30"/>
      <c r="K65" s="30"/>
      <c r="L65" s="30"/>
      <c r="M65" s="30"/>
      <c r="N65" s="30"/>
      <c r="O65" s="30"/>
    </row>
    <row r="66" spans="1:15">
      <c r="A66" s="79">
        <v>0.75</v>
      </c>
      <c r="B66" s="28" t="s">
        <v>208</v>
      </c>
      <c r="C66" s="80"/>
      <c r="D66" s="22">
        <v>125</v>
      </c>
      <c r="E66" s="81">
        <f>INDEX(Voedingsmiddelen!A$1:G$273,MATCH(Hoofdblad!B66, Voeding, 0),4)/100*D66</f>
        <v>177.5</v>
      </c>
      <c r="F66" s="81">
        <f>INDEX(Voedingsmiddelen!A$1:G$273,MATCH(Hoofdblad!B66, Voeding, 0),5)*(D66/100)</f>
        <v>24.8</v>
      </c>
      <c r="G66" s="81">
        <f>INDEX(Voedingsmiddelen!A$1:G$273,MATCH(Hoofdblad!B66, Voeding, 0),6)*(D66/100)</f>
        <v>0</v>
      </c>
      <c r="H66" s="81">
        <f>INDEX(Voedingsmiddelen!A$1:G$273,MATCH(Hoofdblad!B66, Voeding, 0),7)*(D66/100)</f>
        <v>7.9249999999999998</v>
      </c>
      <c r="I66" s="82"/>
      <c r="J66" s="30"/>
      <c r="K66" s="30"/>
      <c r="L66" s="30"/>
      <c r="M66" s="30"/>
      <c r="N66" s="30"/>
      <c r="O66" s="30"/>
    </row>
    <row r="67" spans="1:15">
      <c r="A67" s="83" t="s">
        <v>271</v>
      </c>
      <c r="B67" s="23" t="s">
        <v>304</v>
      </c>
      <c r="C67" s="84"/>
      <c r="D67" s="24">
        <v>150</v>
      </c>
      <c r="E67" s="85">
        <f>INDEX(Voedingsmiddelen!A$1:G$273,MATCH(Hoofdblad!B67, Voeding, 0),4)/100*D67</f>
        <v>54</v>
      </c>
      <c r="F67" s="85">
        <f>INDEX(Voedingsmiddelen!A$1:G$273,MATCH(Hoofdblad!B67, Voeding, 0),5)*(D67/100)</f>
        <v>3.5999999999999996</v>
      </c>
      <c r="G67" s="85">
        <f>INDEX(Voedingsmiddelen!A$1:G$273,MATCH(Hoofdblad!B67, Voeding, 0),6)*(D67/100)</f>
        <v>9</v>
      </c>
      <c r="H67" s="85">
        <f>INDEX(Voedingsmiddelen!A$1:G$273,MATCH(Hoofdblad!B67, Voeding, 0),7)*(D67/100)</f>
        <v>0.44999999999999996</v>
      </c>
      <c r="I67" s="82"/>
      <c r="J67" s="30"/>
      <c r="K67" s="30"/>
      <c r="L67" s="30"/>
      <c r="M67" s="30"/>
      <c r="N67" s="30"/>
      <c r="O67" s="30"/>
    </row>
    <row r="68" spans="1:15">
      <c r="A68" s="86">
        <v>5</v>
      </c>
      <c r="B68" s="23" t="s">
        <v>162</v>
      </c>
      <c r="C68" s="84"/>
      <c r="D68" s="24">
        <v>15</v>
      </c>
      <c r="E68" s="85">
        <f>INDEX(Voedingsmiddelen!A$1:G$273,MATCH(Hoofdblad!B68, Voeding, 0),4)/100*D68</f>
        <v>132.6</v>
      </c>
      <c r="F68" s="85">
        <f>INDEX(Voedingsmiddelen!A$1:G$273,MATCH(Hoofdblad!B68, Voeding, 0),5)*(D68/100)</f>
        <v>0</v>
      </c>
      <c r="G68" s="85">
        <f>INDEX(Voedingsmiddelen!A$1:G$273,MATCH(Hoofdblad!B68, Voeding, 0),6)*(D68/100)</f>
        <v>0</v>
      </c>
      <c r="H68" s="85">
        <f>INDEX(Voedingsmiddelen!A$1:G$273,MATCH(Hoofdblad!B68, Voeding, 0),7)*(D68/100)</f>
        <v>15</v>
      </c>
      <c r="I68" s="82"/>
      <c r="J68" s="30"/>
      <c r="K68" s="30"/>
      <c r="L68" s="30"/>
      <c r="M68" s="30"/>
      <c r="N68" s="30"/>
      <c r="O68" s="30"/>
    </row>
    <row r="69" spans="1:15">
      <c r="A69" s="87"/>
      <c r="B69" s="23" t="s">
        <v>146</v>
      </c>
      <c r="C69" s="84"/>
      <c r="D69" s="24">
        <v>200</v>
      </c>
      <c r="E69" s="85">
        <f>INDEX(Voedingsmiddelen!A$1:G$273,MATCH(Hoofdblad!B69, Voeding, 0),4)/100*D69</f>
        <v>92</v>
      </c>
      <c r="F69" s="85">
        <f>INDEX(Voedingsmiddelen!A$1:G$273,MATCH(Hoofdblad!B69, Voeding, 0),5)*(D69/100)</f>
        <v>6.67</v>
      </c>
      <c r="G69" s="85">
        <f>INDEX(Voedingsmiddelen!A$1:G$273,MATCH(Hoofdblad!B69, Voeding, 0),6)*(D69/100)</f>
        <v>9.7899999999999991</v>
      </c>
      <c r="H69" s="85">
        <f>INDEX(Voedingsmiddelen!A$1:G$273,MATCH(Hoofdblad!B69, Voeding, 0),7)*(D69/100)</f>
        <v>2.95</v>
      </c>
      <c r="I69" s="82"/>
      <c r="J69" s="30"/>
      <c r="K69" s="30"/>
      <c r="L69" s="30"/>
      <c r="M69" s="30"/>
      <c r="N69" s="30"/>
      <c r="O69" s="30"/>
    </row>
    <row r="70" spans="1:15">
      <c r="A70" s="87"/>
      <c r="B70" s="25" t="s">
        <v>266</v>
      </c>
      <c r="C70" s="88"/>
      <c r="D70" s="24">
        <v>150</v>
      </c>
      <c r="E70" s="85">
        <f>INDEX(Voedingsmiddelen!A$1:G$273,MATCH(Hoofdblad!B70, Voeding, 0),4)/100*D70</f>
        <v>0</v>
      </c>
      <c r="F70" s="85">
        <f>INDEX(Voedingsmiddelen!A$1:G$273,MATCH(Hoofdblad!B70, Voeding, 0),5)*(D70/100)</f>
        <v>0</v>
      </c>
      <c r="G70" s="85">
        <f>INDEX(Voedingsmiddelen!A$1:G$273,MATCH(Hoofdblad!B70, Voeding, 0),6)*(D70/100)</f>
        <v>0</v>
      </c>
      <c r="H70" s="85">
        <f>INDEX(Voedingsmiddelen!A$1:G$273,MATCH(Hoofdblad!B70, Voeding, 0),7)*(D70/100)</f>
        <v>0</v>
      </c>
      <c r="I70" s="82"/>
      <c r="J70" s="30"/>
      <c r="K70" s="30"/>
      <c r="L70" s="30"/>
      <c r="M70" s="30"/>
      <c r="N70" s="30"/>
      <c r="O70" s="30"/>
    </row>
    <row r="71" spans="1:15">
      <c r="A71" s="87"/>
      <c r="B71" s="23" t="s">
        <v>266</v>
      </c>
      <c r="C71" s="84"/>
      <c r="D71" s="24">
        <v>60</v>
      </c>
      <c r="E71" s="85">
        <f>INDEX(Voedingsmiddelen!A$1:G$273,MATCH(Hoofdblad!B71, Voeding, 0),4)/100*D71</f>
        <v>0</v>
      </c>
      <c r="F71" s="85">
        <f>INDEX(Voedingsmiddelen!A$1:G$273,MATCH(Hoofdblad!B71, Voeding, 0),5)*(D71/100)</f>
        <v>0</v>
      </c>
      <c r="G71" s="85">
        <f>INDEX(Voedingsmiddelen!A$1:G$273,MATCH(Hoofdblad!B71, Voeding, 0),6)*(D71/100)</f>
        <v>0</v>
      </c>
      <c r="H71" s="85">
        <f>INDEX(Voedingsmiddelen!A$1:G$273,MATCH(Hoofdblad!B71, Voeding, 0),7)*(D71/100)</f>
        <v>0</v>
      </c>
      <c r="I71" s="82"/>
      <c r="J71" s="30"/>
      <c r="K71" s="30"/>
      <c r="L71" s="30"/>
      <c r="M71" s="30"/>
      <c r="N71" s="30"/>
      <c r="O71" s="30"/>
    </row>
    <row r="72" spans="1:15">
      <c r="A72" s="87"/>
      <c r="B72" s="26" t="s">
        <v>266</v>
      </c>
      <c r="C72" s="89"/>
      <c r="D72" s="27">
        <v>70</v>
      </c>
      <c r="E72" s="90">
        <f>INDEX(Voedingsmiddelen!A$1:G$273,MATCH(Hoofdblad!B72, Voeding, 0),4)/100*D72</f>
        <v>0</v>
      </c>
      <c r="F72" s="90">
        <f>INDEX(Voedingsmiddelen!A$1:G$273,MATCH(Hoofdblad!B72, Voeding, 0),5)*(D72/100)</f>
        <v>0</v>
      </c>
      <c r="G72" s="90">
        <f>INDEX(Voedingsmiddelen!A$1:G303,MATCH(Hoofdblad!B72, Voeding, 0),6)*(D72/100)</f>
        <v>0</v>
      </c>
      <c r="H72" s="90">
        <f>INDEX(Voedingsmiddelen!A$1:G$273,MATCH(Hoofdblad!B72, Voeding, 0),7)*(D72/100)</f>
        <v>0</v>
      </c>
      <c r="I72" s="82"/>
      <c r="J72" s="30"/>
      <c r="K72" s="30"/>
      <c r="L72" s="30"/>
      <c r="M72" s="30"/>
      <c r="N72" s="30"/>
      <c r="O72" s="30"/>
    </row>
    <row r="73" spans="1:15">
      <c r="A73" s="87"/>
      <c r="B73" s="96" t="s">
        <v>267</v>
      </c>
      <c r="C73" s="96"/>
      <c r="D73" s="96"/>
      <c r="E73" s="91">
        <f>SUM(E66:E72)</f>
        <v>456.1</v>
      </c>
      <c r="F73" s="91">
        <f t="shared" ref="F73" si="7">SUM(F66:F72)</f>
        <v>35.07</v>
      </c>
      <c r="G73" s="92">
        <f>SUM(G66:G72)</f>
        <v>18.79</v>
      </c>
      <c r="H73" s="91">
        <f t="shared" ref="H73" si="8">SUM(H66:H72)</f>
        <v>26.324999999999999</v>
      </c>
      <c r="I73" s="82"/>
      <c r="J73" s="30"/>
      <c r="K73" s="30"/>
      <c r="L73" s="30"/>
      <c r="M73" s="30"/>
      <c r="N73" s="30"/>
      <c r="O73" s="30"/>
    </row>
    <row r="74" spans="1:15">
      <c r="A74" s="93"/>
      <c r="B74" s="94"/>
      <c r="C74" s="94"/>
      <c r="D74" s="94"/>
      <c r="E74" s="94"/>
      <c r="F74" s="94"/>
      <c r="G74" s="94"/>
      <c r="H74" s="94"/>
      <c r="I74" s="95"/>
      <c r="J74" s="30"/>
      <c r="K74" s="30"/>
      <c r="L74" s="30"/>
      <c r="M74" s="30"/>
      <c r="N74" s="30"/>
      <c r="O74" s="30"/>
    </row>
    <row r="75" spans="1:15">
      <c r="A75" s="76"/>
      <c r="B75" s="77"/>
      <c r="C75" s="77"/>
      <c r="D75" s="77"/>
      <c r="E75" s="77"/>
      <c r="F75" s="77"/>
      <c r="G75" s="77"/>
      <c r="H75" s="77"/>
      <c r="I75" s="78"/>
      <c r="J75" s="30"/>
      <c r="K75" s="30"/>
      <c r="L75" s="30"/>
      <c r="M75" s="30"/>
      <c r="N75" s="30"/>
      <c r="O75" s="30"/>
    </row>
    <row r="76" spans="1:15">
      <c r="A76" s="79">
        <v>0.83333333333333337</v>
      </c>
      <c r="B76" s="28" t="s">
        <v>266</v>
      </c>
      <c r="C76" s="80"/>
      <c r="D76" s="22">
        <v>80</v>
      </c>
      <c r="E76" s="81">
        <f>INDEX(Voedingsmiddelen!A$1:G$273,MATCH(Hoofdblad!B76, Voeding, 0),4)/100*D76</f>
        <v>0</v>
      </c>
      <c r="F76" s="81">
        <f>INDEX(Voedingsmiddelen!A$1:G$273,MATCH(Hoofdblad!B76, Voeding, 0),5)*(D76/100)</f>
        <v>0</v>
      </c>
      <c r="G76" s="81">
        <f>INDEX(Voedingsmiddelen!A$1:G$273,MATCH(Hoofdblad!B76, Voeding, 0),6)*(D76/100)</f>
        <v>0</v>
      </c>
      <c r="H76" s="81">
        <f>INDEX(Voedingsmiddelen!A$1:G$273,MATCH(Hoofdblad!B76, Voeding, 0),7)*(D76/100)</f>
        <v>0</v>
      </c>
      <c r="I76" s="82"/>
      <c r="J76" s="30"/>
      <c r="K76" s="30"/>
      <c r="L76" s="30"/>
      <c r="M76" s="30"/>
      <c r="N76" s="30"/>
      <c r="O76" s="30"/>
    </row>
    <row r="77" spans="1:15">
      <c r="A77" s="83" t="s">
        <v>272</v>
      </c>
      <c r="B77" s="23" t="s">
        <v>266</v>
      </c>
      <c r="C77" s="84"/>
      <c r="D77" s="24">
        <v>100</v>
      </c>
      <c r="E77" s="85">
        <f>INDEX(Voedingsmiddelen!A$1:G$273,MATCH(Hoofdblad!B77, Voeding, 0),4)/100*D77</f>
        <v>0</v>
      </c>
      <c r="F77" s="85">
        <f>INDEX(Voedingsmiddelen!A$1:G$273,MATCH(Hoofdblad!B77, Voeding, 0),5)*(D77/100)</f>
        <v>0</v>
      </c>
      <c r="G77" s="85">
        <f>INDEX(Voedingsmiddelen!A$1:G$273,MATCH(Hoofdblad!B77, Voeding, 0),6)*(D77/100)</f>
        <v>0</v>
      </c>
      <c r="H77" s="85">
        <f>INDEX(Voedingsmiddelen!A$1:G$273,MATCH(Hoofdblad!B77, Voeding, 0),7)*(D77/100)</f>
        <v>0</v>
      </c>
      <c r="I77" s="82"/>
      <c r="J77" s="30"/>
      <c r="K77" s="30"/>
      <c r="L77" s="30"/>
      <c r="M77" s="30"/>
      <c r="N77" s="30"/>
      <c r="O77" s="30"/>
    </row>
    <row r="78" spans="1:15">
      <c r="A78" s="86">
        <v>6</v>
      </c>
      <c r="B78" s="23" t="s">
        <v>266</v>
      </c>
      <c r="C78" s="84"/>
      <c r="D78" s="24">
        <v>150</v>
      </c>
      <c r="E78" s="85">
        <f>INDEX(Voedingsmiddelen!A$1:G$273,MATCH(Hoofdblad!B78, Voeding, 0),4)/100*D78</f>
        <v>0</v>
      </c>
      <c r="F78" s="85">
        <f>INDEX(Voedingsmiddelen!A$1:G$273,MATCH(Hoofdblad!B78, Voeding, 0),5)*(D78/100)</f>
        <v>0</v>
      </c>
      <c r="G78" s="85">
        <f>INDEX(Voedingsmiddelen!A$1:G$273,MATCH(Hoofdblad!B78, Voeding, 0),6)*(D78/100)</f>
        <v>0</v>
      </c>
      <c r="H78" s="85">
        <f>INDEX(Voedingsmiddelen!A$1:G$273,MATCH(Hoofdblad!B78, Voeding, 0),7)*(D78/100)</f>
        <v>0</v>
      </c>
      <c r="I78" s="82"/>
      <c r="J78" s="30"/>
      <c r="K78" s="30"/>
      <c r="L78" s="30"/>
      <c r="M78" s="30"/>
      <c r="N78" s="30"/>
      <c r="O78" s="30"/>
    </row>
    <row r="79" spans="1:15">
      <c r="A79" s="87"/>
      <c r="B79" s="23" t="s">
        <v>266</v>
      </c>
      <c r="C79" s="84"/>
      <c r="D79" s="24">
        <v>50</v>
      </c>
      <c r="E79" s="85">
        <f>INDEX(Voedingsmiddelen!A$1:G$273,MATCH(Hoofdblad!B79, Voeding, 0),4)/100*D79</f>
        <v>0</v>
      </c>
      <c r="F79" s="85">
        <f>INDEX(Voedingsmiddelen!A$1:G$273,MATCH(Hoofdblad!B79, Voeding, 0),5)*(D79/100)</f>
        <v>0</v>
      </c>
      <c r="G79" s="85">
        <f>INDEX(Voedingsmiddelen!A$1:G$273,MATCH(Hoofdblad!B79, Voeding, 0),6)*(D79/100)</f>
        <v>0</v>
      </c>
      <c r="H79" s="85">
        <f>INDEX(Voedingsmiddelen!A$1:G$273,MATCH(Hoofdblad!B79, Voeding, 0),7)*(D79/100)</f>
        <v>0</v>
      </c>
      <c r="I79" s="82"/>
      <c r="J79" s="30"/>
      <c r="K79" s="30"/>
      <c r="L79" s="30"/>
      <c r="M79" s="30"/>
      <c r="N79" s="30"/>
      <c r="O79" s="30"/>
    </row>
    <row r="80" spans="1:15">
      <c r="A80" s="87"/>
      <c r="B80" s="25" t="s">
        <v>266</v>
      </c>
      <c r="C80" s="88"/>
      <c r="D80" s="24">
        <v>200</v>
      </c>
      <c r="E80" s="85">
        <f>INDEX(Voedingsmiddelen!A$1:G$273,MATCH(Hoofdblad!B80, Voeding, 0),4)/100*D80</f>
        <v>0</v>
      </c>
      <c r="F80" s="85">
        <f>INDEX(Voedingsmiddelen!A$1:G$273,MATCH(Hoofdblad!B80, Voeding, 0),5)*(D80/100)</f>
        <v>0</v>
      </c>
      <c r="G80" s="85">
        <f>INDEX(Voedingsmiddelen!A$1:G$273,MATCH(Hoofdblad!B80, Voeding, 0),6)*(D80/100)</f>
        <v>0</v>
      </c>
      <c r="H80" s="85">
        <f>INDEX(Voedingsmiddelen!A$1:G$273,MATCH(Hoofdblad!B80, Voeding, 0),7)*(D80/100)</f>
        <v>0</v>
      </c>
      <c r="I80" s="82"/>
      <c r="J80" s="30"/>
      <c r="K80" s="30"/>
      <c r="L80" s="30"/>
      <c r="M80" s="30"/>
      <c r="N80" s="30"/>
      <c r="O80" s="30"/>
    </row>
    <row r="81" spans="1:15">
      <c r="A81" s="87"/>
      <c r="B81" s="23" t="s">
        <v>266</v>
      </c>
      <c r="C81" s="84"/>
      <c r="D81" s="24">
        <v>60</v>
      </c>
      <c r="E81" s="85">
        <f>INDEX(Voedingsmiddelen!A$1:G$273,MATCH(Hoofdblad!B81, Voeding, 0),4)/100*D81</f>
        <v>0</v>
      </c>
      <c r="F81" s="85">
        <f>INDEX(Voedingsmiddelen!A$1:G$273,MATCH(Hoofdblad!B81, Voeding, 0),5)*(D81/100)</f>
        <v>0</v>
      </c>
      <c r="G81" s="85">
        <f>INDEX(Voedingsmiddelen!A$1:G$273,MATCH(Hoofdblad!B81, Voeding, 0),6)*(D81/100)</f>
        <v>0</v>
      </c>
      <c r="H81" s="85">
        <f>INDEX(Voedingsmiddelen!A$1:G$273,MATCH(Hoofdblad!B81, Voeding, 0),7)*(D81/100)</f>
        <v>0</v>
      </c>
      <c r="I81" s="82"/>
      <c r="J81" s="30"/>
      <c r="K81" s="30"/>
      <c r="L81" s="30"/>
      <c r="M81" s="30"/>
      <c r="N81" s="30"/>
      <c r="O81" s="30"/>
    </row>
    <row r="82" spans="1:15">
      <c r="A82" s="87"/>
      <c r="B82" s="26" t="s">
        <v>266</v>
      </c>
      <c r="C82" s="89"/>
      <c r="D82" s="27">
        <v>70</v>
      </c>
      <c r="E82" s="90">
        <f>INDEX(Voedingsmiddelen!A$1:G$273,MATCH(Hoofdblad!B82, Voeding, 0),4)/100*D82</f>
        <v>0</v>
      </c>
      <c r="F82" s="90">
        <f>INDEX(Voedingsmiddelen!A$1:G$273,MATCH(Hoofdblad!B82, Voeding, 0),5)*(D82/100)</f>
        <v>0</v>
      </c>
      <c r="G82" s="90">
        <f>INDEX(Voedingsmiddelen!A$1:G313,MATCH(Hoofdblad!B82, Voeding, 0),6)*(D82/100)</f>
        <v>0</v>
      </c>
      <c r="H82" s="90">
        <f>INDEX(Voedingsmiddelen!A$1:G$273,MATCH(Hoofdblad!B82, Voeding, 0),7)*(D82/100)</f>
        <v>0</v>
      </c>
      <c r="I82" s="82"/>
      <c r="J82" s="30"/>
      <c r="K82" s="30"/>
      <c r="L82" s="30"/>
      <c r="M82" s="30"/>
      <c r="N82" s="30"/>
      <c r="O82" s="30"/>
    </row>
    <row r="83" spans="1:15">
      <c r="A83" s="87"/>
      <c r="B83" s="96" t="s">
        <v>267</v>
      </c>
      <c r="C83" s="96"/>
      <c r="D83" s="96"/>
      <c r="E83" s="91">
        <f>SUM(E76:E82)</f>
        <v>0</v>
      </c>
      <c r="F83" s="91">
        <f t="shared" ref="F83" si="9">SUM(F76:F82)</f>
        <v>0</v>
      </c>
      <c r="G83" s="92">
        <f>SUM(G76:G82)</f>
        <v>0</v>
      </c>
      <c r="H83" s="91">
        <f t="shared" ref="H83" si="10">SUM(H76:H82)</f>
        <v>0</v>
      </c>
      <c r="I83" s="82"/>
      <c r="J83" s="30"/>
      <c r="K83" s="30"/>
      <c r="L83" s="30"/>
      <c r="M83" s="30"/>
      <c r="N83" s="30"/>
      <c r="O83" s="30"/>
    </row>
    <row r="84" spans="1:15">
      <c r="A84" s="93"/>
      <c r="B84" s="94"/>
      <c r="C84" s="94"/>
      <c r="D84" s="94"/>
      <c r="E84" s="94"/>
      <c r="F84" s="94"/>
      <c r="G84" s="94"/>
      <c r="H84" s="94"/>
      <c r="I84" s="95"/>
      <c r="J84" s="30"/>
      <c r="K84" s="30"/>
      <c r="L84" s="30"/>
      <c r="M84" s="30"/>
      <c r="N84" s="30"/>
      <c r="O84" s="30"/>
    </row>
    <row r="85" spans="1:15">
      <c r="A85" s="76"/>
      <c r="B85" s="77"/>
      <c r="C85" s="77"/>
      <c r="D85" s="77"/>
      <c r="E85" s="77"/>
      <c r="F85" s="77"/>
      <c r="G85" s="77"/>
      <c r="H85" s="77"/>
      <c r="I85" s="78"/>
      <c r="J85" s="30"/>
      <c r="K85" s="30"/>
      <c r="L85" s="30"/>
      <c r="M85" s="30"/>
      <c r="N85" s="30"/>
      <c r="O85" s="30"/>
    </row>
    <row r="86" spans="1:15">
      <c r="A86" s="79">
        <v>0.91666666666666663</v>
      </c>
      <c r="B86" s="28" t="s">
        <v>266</v>
      </c>
      <c r="C86" s="80"/>
      <c r="D86" s="22">
        <v>30</v>
      </c>
      <c r="E86" s="81">
        <f>INDEX(Voedingsmiddelen!A$1:G$273,MATCH(Hoofdblad!B86, Voeding, 0),4)/100*D86</f>
        <v>0</v>
      </c>
      <c r="F86" s="81">
        <f>INDEX(Voedingsmiddelen!A$1:G$273,MATCH(Hoofdblad!B86, Voeding, 0),5)*(D86/100)</f>
        <v>0</v>
      </c>
      <c r="G86" s="81">
        <f>INDEX(Voedingsmiddelen!A$1:G$273,MATCH(Hoofdblad!B86, Voeding, 0),6)*(D86/100)</f>
        <v>0</v>
      </c>
      <c r="H86" s="81">
        <f>INDEX(Voedingsmiddelen!A$1:G$273,MATCH(Hoofdblad!B86, Voeding, 0),7)*(D86/100)</f>
        <v>0</v>
      </c>
      <c r="I86" s="82"/>
      <c r="J86" s="30"/>
      <c r="K86" s="30"/>
      <c r="L86" s="30"/>
      <c r="M86" s="30"/>
      <c r="N86" s="30"/>
      <c r="O86" s="30"/>
    </row>
    <row r="87" spans="1:15">
      <c r="A87" s="83" t="s">
        <v>273</v>
      </c>
      <c r="B87" s="23" t="s">
        <v>266</v>
      </c>
      <c r="C87" s="84"/>
      <c r="D87" s="24">
        <v>200</v>
      </c>
      <c r="E87" s="85">
        <f>INDEX(Voedingsmiddelen!A$1:G$273,MATCH(Hoofdblad!B87, Voeding, 0),4)/100*D87</f>
        <v>0</v>
      </c>
      <c r="F87" s="85">
        <f>INDEX(Voedingsmiddelen!A$1:G$273,MATCH(Hoofdblad!B87, Voeding, 0),5)*(D87/100)</f>
        <v>0</v>
      </c>
      <c r="G87" s="85">
        <f>INDEX(Voedingsmiddelen!A$1:G$273,MATCH(Hoofdblad!B87, Voeding, 0),6)*(D87/100)</f>
        <v>0</v>
      </c>
      <c r="H87" s="85">
        <f>INDEX(Voedingsmiddelen!A$1:G$273,MATCH(Hoofdblad!B87, Voeding, 0),7)*(D87/100)</f>
        <v>0</v>
      </c>
      <c r="I87" s="82"/>
      <c r="J87" s="30"/>
      <c r="K87" s="30"/>
      <c r="L87" s="30"/>
      <c r="M87" s="30"/>
      <c r="N87" s="30"/>
      <c r="O87" s="30"/>
    </row>
    <row r="88" spans="1:15">
      <c r="A88" s="86">
        <v>7</v>
      </c>
      <c r="B88" s="23" t="s">
        <v>266</v>
      </c>
      <c r="C88" s="84"/>
      <c r="D88" s="24">
        <v>200</v>
      </c>
      <c r="E88" s="85">
        <f>INDEX(Voedingsmiddelen!A$1:G$273,MATCH(Hoofdblad!B88, Voeding, 0),4)/100*D88</f>
        <v>0</v>
      </c>
      <c r="F88" s="85">
        <f>INDEX(Voedingsmiddelen!A$1:G$273,MATCH(Hoofdblad!B88, Voeding, 0),5)*(D88/100)</f>
        <v>0</v>
      </c>
      <c r="G88" s="85">
        <f>INDEX(Voedingsmiddelen!A$1:G$273,MATCH(Hoofdblad!B88, Voeding, 0),6)*(D88/100)</f>
        <v>0</v>
      </c>
      <c r="H88" s="85">
        <f>INDEX(Voedingsmiddelen!A$1:G$273,MATCH(Hoofdblad!B88, Voeding, 0),7)*(D88/100)</f>
        <v>0</v>
      </c>
      <c r="I88" s="82"/>
      <c r="J88" s="30"/>
      <c r="K88" s="30"/>
      <c r="L88" s="30"/>
      <c r="M88" s="30"/>
      <c r="N88" s="30"/>
      <c r="O88" s="30"/>
    </row>
    <row r="89" spans="1:15">
      <c r="A89" s="87"/>
      <c r="B89" s="23" t="s">
        <v>266</v>
      </c>
      <c r="C89" s="84"/>
      <c r="D89" s="24">
        <v>250</v>
      </c>
      <c r="E89" s="85">
        <f>INDEX(Voedingsmiddelen!A$1:G$273,MATCH(Hoofdblad!B89, Voeding, 0),4)/100*D89</f>
        <v>0</v>
      </c>
      <c r="F89" s="85">
        <f>INDEX(Voedingsmiddelen!A$1:G$273,MATCH(Hoofdblad!B89, Voeding, 0),5)*(D89/100)</f>
        <v>0</v>
      </c>
      <c r="G89" s="85">
        <f>INDEX(Voedingsmiddelen!A$1:G$273,MATCH(Hoofdblad!B89, Voeding, 0),6)*(D89/100)</f>
        <v>0</v>
      </c>
      <c r="H89" s="85">
        <f>INDEX(Voedingsmiddelen!A$1:G$273,MATCH(Hoofdblad!B89, Voeding, 0),7)*(D89/100)</f>
        <v>0</v>
      </c>
      <c r="I89" s="82"/>
      <c r="J89" s="30"/>
      <c r="K89" s="30"/>
      <c r="L89" s="30"/>
      <c r="M89" s="30"/>
      <c r="N89" s="30"/>
      <c r="O89" s="30"/>
    </row>
    <row r="90" spans="1:15">
      <c r="A90" s="87"/>
      <c r="B90" s="25" t="s">
        <v>266</v>
      </c>
      <c r="C90" s="88"/>
      <c r="D90" s="24">
        <v>50</v>
      </c>
      <c r="E90" s="85">
        <f>INDEX(Voedingsmiddelen!A$1:G$273,MATCH(Hoofdblad!B90, Voeding, 0),4)/100*D90</f>
        <v>0</v>
      </c>
      <c r="F90" s="85">
        <f>INDEX(Voedingsmiddelen!A$1:G$273,MATCH(Hoofdblad!B90, Voeding, 0),5)*(D90/100)</f>
        <v>0</v>
      </c>
      <c r="G90" s="85">
        <f>INDEX(Voedingsmiddelen!A$1:G$273,MATCH(Hoofdblad!B90, Voeding, 0),6)*(D90/100)</f>
        <v>0</v>
      </c>
      <c r="H90" s="85">
        <f>INDEX(Voedingsmiddelen!A$1:G$273,MATCH(Hoofdblad!B90, Voeding, 0),7)*(D90/100)</f>
        <v>0</v>
      </c>
      <c r="I90" s="82"/>
      <c r="J90" s="30"/>
      <c r="K90" s="30"/>
      <c r="L90" s="30"/>
      <c r="M90" s="30"/>
      <c r="N90" s="30"/>
      <c r="O90" s="30"/>
    </row>
    <row r="91" spans="1:15">
      <c r="A91" s="87"/>
      <c r="B91" s="23" t="s">
        <v>266</v>
      </c>
      <c r="C91" s="84"/>
      <c r="D91" s="24">
        <v>60</v>
      </c>
      <c r="E91" s="85">
        <f>INDEX(Voedingsmiddelen!A$1:G$273,MATCH(Hoofdblad!B91, Voeding, 0),4)/100*D91</f>
        <v>0</v>
      </c>
      <c r="F91" s="85">
        <f>INDEX(Voedingsmiddelen!A$1:G$273,MATCH(Hoofdblad!B91, Voeding, 0),5)*(D91/100)</f>
        <v>0</v>
      </c>
      <c r="G91" s="85">
        <f>INDEX(Voedingsmiddelen!A$1:G$273,MATCH(Hoofdblad!B91, Voeding, 0),6)*(D91/100)</f>
        <v>0</v>
      </c>
      <c r="H91" s="85">
        <f>INDEX(Voedingsmiddelen!A$1:G$273,MATCH(Hoofdblad!B91, Voeding, 0),7)*(D91/100)</f>
        <v>0</v>
      </c>
      <c r="I91" s="82"/>
      <c r="J91" s="30"/>
      <c r="K91" s="30"/>
      <c r="L91" s="30"/>
      <c r="M91" s="30"/>
      <c r="N91" s="30"/>
      <c r="O91" s="30"/>
    </row>
    <row r="92" spans="1:15">
      <c r="A92" s="87"/>
      <c r="B92" s="26" t="s">
        <v>266</v>
      </c>
      <c r="C92" s="89"/>
      <c r="D92" s="27">
        <v>70</v>
      </c>
      <c r="E92" s="90">
        <f>INDEX(Voedingsmiddelen!A$1:G$273,MATCH(Hoofdblad!B92, Voeding, 0),4)/100*D92</f>
        <v>0</v>
      </c>
      <c r="F92" s="90">
        <f>INDEX(Voedingsmiddelen!A$1:G$273,MATCH(Hoofdblad!B92, Voeding, 0),5)*(D92/100)</f>
        <v>0</v>
      </c>
      <c r="G92" s="90">
        <f>INDEX(Voedingsmiddelen!A$1:G323,MATCH(Hoofdblad!B92, Voeding, 0),6)*(D92/100)</f>
        <v>0</v>
      </c>
      <c r="H92" s="90">
        <f>INDEX(Voedingsmiddelen!A$1:G$273,MATCH(Hoofdblad!B92, Voeding, 0),7)*(D92/100)</f>
        <v>0</v>
      </c>
      <c r="I92" s="82"/>
      <c r="J92" s="30"/>
      <c r="K92" s="30"/>
      <c r="L92" s="30"/>
      <c r="M92" s="30"/>
      <c r="N92" s="30"/>
      <c r="O92" s="30"/>
    </row>
    <row r="93" spans="1:15">
      <c r="A93" s="87"/>
      <c r="B93" s="96" t="s">
        <v>267</v>
      </c>
      <c r="C93" s="96"/>
      <c r="D93" s="96"/>
      <c r="E93" s="91">
        <f>SUM(E86:E92)</f>
        <v>0</v>
      </c>
      <c r="F93" s="91">
        <f t="shared" ref="F93" si="11">SUM(F86:F92)</f>
        <v>0</v>
      </c>
      <c r="G93" s="92">
        <f>SUM(G86:G92)</f>
        <v>0</v>
      </c>
      <c r="H93" s="91">
        <f t="shared" ref="H93" si="12">SUM(H86:H92)</f>
        <v>0</v>
      </c>
      <c r="I93" s="82"/>
      <c r="J93" s="30"/>
      <c r="K93" s="30"/>
      <c r="L93" s="30"/>
      <c r="M93" s="30"/>
      <c r="N93" s="30"/>
      <c r="O93" s="30"/>
    </row>
    <row r="94" spans="1:15">
      <c r="A94" s="93"/>
      <c r="B94" s="94"/>
      <c r="C94" s="94"/>
      <c r="D94" s="94"/>
      <c r="E94" s="94"/>
      <c r="F94" s="94"/>
      <c r="G94" s="94"/>
      <c r="H94" s="94"/>
      <c r="I94" s="95"/>
      <c r="J94" s="30"/>
      <c r="K94" s="30"/>
      <c r="L94" s="30"/>
      <c r="M94" s="30"/>
      <c r="N94" s="30"/>
      <c r="O94" s="30"/>
    </row>
    <row r="95" spans="1:15">
      <c r="A95" s="76"/>
      <c r="B95" s="77"/>
      <c r="C95" s="77"/>
      <c r="D95" s="77"/>
      <c r="E95" s="77"/>
      <c r="F95" s="77"/>
      <c r="G95" s="77"/>
      <c r="H95" s="77"/>
      <c r="I95" s="78"/>
      <c r="J95" s="30"/>
      <c r="K95" s="30"/>
      <c r="L95" s="30"/>
      <c r="M95" s="30"/>
      <c r="N95" s="30"/>
      <c r="O95" s="30"/>
    </row>
    <row r="96" spans="1:15">
      <c r="A96" s="79">
        <v>0.95833333333333337</v>
      </c>
      <c r="B96" s="28" t="s">
        <v>200</v>
      </c>
      <c r="C96" s="80"/>
      <c r="D96" s="22">
        <v>250</v>
      </c>
      <c r="E96" s="81">
        <f>INDEX(Voedingsmiddelen!A$1:G$273,MATCH(Hoofdblad!B96, Voeding, 0),4)/100*D96</f>
        <v>156.75</v>
      </c>
      <c r="F96" s="81">
        <f>INDEX(Voedingsmiddelen!A$1:G$273,MATCH(Hoofdblad!B96, Voeding, 0),5)*(D96/100)</f>
        <v>30</v>
      </c>
      <c r="G96" s="81">
        <f>INDEX(Voedingsmiddelen!A$1:G$273,MATCH(Hoofdblad!B96, Voeding, 0),6)*(D96/100)</f>
        <v>7.5</v>
      </c>
      <c r="H96" s="81">
        <f>INDEX(Voedingsmiddelen!A$1:G$273,MATCH(Hoofdblad!B96, Voeding, 0),7)*(D96/100)</f>
        <v>0.75</v>
      </c>
      <c r="I96" s="82"/>
      <c r="J96" s="30"/>
      <c r="K96" s="30"/>
      <c r="L96" s="30"/>
      <c r="M96" s="30"/>
      <c r="N96" s="30"/>
      <c r="O96" s="30"/>
    </row>
    <row r="97" spans="1:15">
      <c r="A97" s="83" t="s">
        <v>269</v>
      </c>
      <c r="B97" s="23" t="s">
        <v>266</v>
      </c>
      <c r="C97" s="84"/>
      <c r="D97" s="24">
        <v>30</v>
      </c>
      <c r="E97" s="85">
        <f>INDEX(Voedingsmiddelen!A$1:G$273,MATCH(Hoofdblad!B97, Voeding, 0),4)/100*D97</f>
        <v>0</v>
      </c>
      <c r="F97" s="85">
        <f>INDEX(Voedingsmiddelen!A$1:G$273,MATCH(Hoofdblad!B97, Voeding, 0),5)*(D97/100)</f>
        <v>0</v>
      </c>
      <c r="G97" s="85">
        <f>INDEX(Voedingsmiddelen!A$1:G$273,MATCH(Hoofdblad!B97, Voeding, 0),6)*(D97/100)</f>
        <v>0</v>
      </c>
      <c r="H97" s="85">
        <f>INDEX(Voedingsmiddelen!A$1:G$273,MATCH(Hoofdblad!B97, Voeding, 0),7)*(D97/100)</f>
        <v>0</v>
      </c>
      <c r="I97" s="82"/>
      <c r="J97" s="30"/>
      <c r="K97" s="30"/>
      <c r="L97" s="30"/>
      <c r="M97" s="30"/>
      <c r="N97" s="30"/>
      <c r="O97" s="30"/>
    </row>
    <row r="98" spans="1:15">
      <c r="A98" s="86">
        <v>8</v>
      </c>
      <c r="B98" s="23" t="s">
        <v>266</v>
      </c>
      <c r="C98" s="84"/>
      <c r="D98" s="24">
        <v>100</v>
      </c>
      <c r="E98" s="85">
        <f>INDEX(Voedingsmiddelen!A$1:G$273,MATCH(Hoofdblad!B98, Voeding, 0),4)/100*D98</f>
        <v>0</v>
      </c>
      <c r="F98" s="85">
        <f>INDEX(Voedingsmiddelen!A$1:G$273,MATCH(Hoofdblad!B98, Voeding, 0),5)*(D98/100)</f>
        <v>0</v>
      </c>
      <c r="G98" s="85">
        <f>INDEX(Voedingsmiddelen!A$1:G$273,MATCH(Hoofdblad!B98, Voeding, 0),6)*(D98/100)</f>
        <v>0</v>
      </c>
      <c r="H98" s="85">
        <f>INDEX(Voedingsmiddelen!A$1:G$273,MATCH(Hoofdblad!B98, Voeding, 0),7)*(D98/100)</f>
        <v>0</v>
      </c>
      <c r="I98" s="82"/>
      <c r="J98" s="30"/>
      <c r="K98" s="30"/>
      <c r="L98" s="30"/>
      <c r="M98" s="30"/>
      <c r="N98" s="30"/>
      <c r="O98" s="30"/>
    </row>
    <row r="99" spans="1:15">
      <c r="A99" s="87"/>
      <c r="B99" s="23" t="s">
        <v>266</v>
      </c>
      <c r="C99" s="84"/>
      <c r="D99" s="24">
        <v>40</v>
      </c>
      <c r="E99" s="85">
        <f>INDEX(Voedingsmiddelen!A$1:G$273,MATCH(Hoofdblad!B99, Voeding, 0),4)/100*D99</f>
        <v>0</v>
      </c>
      <c r="F99" s="85">
        <f>INDEX(Voedingsmiddelen!A$1:G$273,MATCH(Hoofdblad!B99, Voeding, 0),5)*(D99/100)</f>
        <v>0</v>
      </c>
      <c r="G99" s="85">
        <f>INDEX(Voedingsmiddelen!A$1:G$273,MATCH(Hoofdblad!B99, Voeding, 0),6)*(D99/100)</f>
        <v>0</v>
      </c>
      <c r="H99" s="85">
        <f>INDEX(Voedingsmiddelen!A$1:G$273,MATCH(Hoofdblad!B99, Voeding, 0),7)*(D99/100)</f>
        <v>0</v>
      </c>
      <c r="I99" s="82"/>
      <c r="J99" s="30"/>
      <c r="K99" s="30"/>
      <c r="L99" s="30"/>
      <c r="M99" s="30"/>
      <c r="N99" s="30"/>
      <c r="O99" s="30"/>
    </row>
    <row r="100" spans="1:15">
      <c r="A100" s="87"/>
      <c r="B100" s="25" t="s">
        <v>266</v>
      </c>
      <c r="C100" s="88"/>
      <c r="D100" s="24">
        <v>50</v>
      </c>
      <c r="E100" s="85">
        <f>INDEX(Voedingsmiddelen!A$1:G$273,MATCH(Hoofdblad!B100, Voeding, 0),4)/100*D100</f>
        <v>0</v>
      </c>
      <c r="F100" s="85">
        <f>INDEX(Voedingsmiddelen!A$1:G$273,MATCH(Hoofdblad!B100, Voeding, 0),5)*(D100/100)</f>
        <v>0</v>
      </c>
      <c r="G100" s="85">
        <f>INDEX(Voedingsmiddelen!A$1:G$273,MATCH(Hoofdblad!B100, Voeding, 0),6)*(D100/100)</f>
        <v>0</v>
      </c>
      <c r="H100" s="85">
        <f>INDEX(Voedingsmiddelen!A$1:G$273,MATCH(Hoofdblad!B100, Voeding, 0),7)*(D100/100)</f>
        <v>0</v>
      </c>
      <c r="I100" s="82"/>
      <c r="J100" s="30"/>
      <c r="K100" s="30"/>
      <c r="L100" s="30"/>
      <c r="M100" s="30"/>
      <c r="N100" s="30"/>
      <c r="O100" s="30"/>
    </row>
    <row r="101" spans="1:15">
      <c r="A101" s="87"/>
      <c r="B101" s="23" t="s">
        <v>266</v>
      </c>
      <c r="C101" s="84"/>
      <c r="D101" s="24">
        <v>60</v>
      </c>
      <c r="E101" s="85">
        <f>INDEX(Voedingsmiddelen!A$1:G$273,MATCH(Hoofdblad!B101, Voeding, 0),4)/100*D101</f>
        <v>0</v>
      </c>
      <c r="F101" s="85">
        <f>INDEX(Voedingsmiddelen!A$1:G$273,MATCH(Hoofdblad!B101, Voeding, 0),5)*(D101/100)</f>
        <v>0</v>
      </c>
      <c r="G101" s="85">
        <f>INDEX(Voedingsmiddelen!A$1:G$273,MATCH(Hoofdblad!B101, Voeding, 0),6)*(D101/100)</f>
        <v>0</v>
      </c>
      <c r="H101" s="85">
        <f>INDEX(Voedingsmiddelen!A$1:G$273,MATCH(Hoofdblad!B101, Voeding, 0),7)*(D101/100)</f>
        <v>0</v>
      </c>
      <c r="I101" s="82"/>
      <c r="J101" s="30"/>
      <c r="K101" s="30"/>
      <c r="L101" s="30"/>
      <c r="M101" s="30"/>
      <c r="N101" s="30"/>
      <c r="O101" s="30"/>
    </row>
    <row r="102" spans="1:15">
      <c r="A102" s="87"/>
      <c r="B102" s="26" t="s">
        <v>266</v>
      </c>
      <c r="C102" s="89"/>
      <c r="D102" s="27">
        <v>70</v>
      </c>
      <c r="E102" s="90">
        <f>INDEX(Voedingsmiddelen!A$1:G$273,MATCH(Hoofdblad!B102, Voeding, 0),4)/100*D102</f>
        <v>0</v>
      </c>
      <c r="F102" s="90">
        <f>INDEX(Voedingsmiddelen!A$1:G$273,MATCH(Hoofdblad!B102, Voeding, 0),5)*(D102/100)</f>
        <v>0</v>
      </c>
      <c r="G102" s="90">
        <f>INDEX(Voedingsmiddelen!A$1:G333,MATCH(Hoofdblad!B102, Voeding, 0),6)*(D102/100)</f>
        <v>0</v>
      </c>
      <c r="H102" s="90">
        <f>INDEX(Voedingsmiddelen!A$1:G$273,MATCH(Hoofdblad!B102, Voeding, 0),7)*(D102/100)</f>
        <v>0</v>
      </c>
      <c r="I102" s="82"/>
      <c r="J102" s="30"/>
      <c r="K102" s="30"/>
      <c r="L102" s="30"/>
      <c r="M102" s="30"/>
      <c r="N102" s="30"/>
      <c r="O102" s="30"/>
    </row>
    <row r="103" spans="1:15">
      <c r="A103" s="87"/>
      <c r="B103" s="96" t="s">
        <v>267</v>
      </c>
      <c r="C103" s="96"/>
      <c r="D103" s="96"/>
      <c r="E103" s="91">
        <f>SUM(E96:E102)</f>
        <v>156.75</v>
      </c>
      <c r="F103" s="91">
        <f t="shared" ref="F103" si="13">SUM(F96:F102)</f>
        <v>30</v>
      </c>
      <c r="G103" s="92">
        <f>SUM(G96:G102)</f>
        <v>7.5</v>
      </c>
      <c r="H103" s="91">
        <f t="shared" ref="H103" si="14">SUM(H96:H102)</f>
        <v>0.75</v>
      </c>
      <c r="I103" s="82"/>
      <c r="J103" s="30"/>
      <c r="K103" s="30"/>
      <c r="L103" s="30"/>
      <c r="M103" s="30"/>
      <c r="N103" s="30"/>
      <c r="O103" s="30"/>
    </row>
    <row r="104" spans="1:15">
      <c r="A104" s="93"/>
      <c r="B104" s="94"/>
      <c r="C104" s="94"/>
      <c r="D104" s="94"/>
      <c r="E104" s="94"/>
      <c r="F104" s="94"/>
      <c r="G104" s="94"/>
      <c r="H104" s="94"/>
      <c r="I104" s="95"/>
      <c r="J104" s="30"/>
      <c r="K104" s="30"/>
      <c r="L104" s="30"/>
      <c r="M104" s="30"/>
      <c r="N104" s="30"/>
      <c r="O104" s="30"/>
    </row>
    <row r="105" spans="1: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</sheetData>
  <sheetProtection password="E5FA" sheet="1" objects="1" scenarios="1" selectLockedCells="1"/>
  <dataConsolidate/>
  <mergeCells count="10">
    <mergeCell ref="B83:D83"/>
    <mergeCell ref="B93:D93"/>
    <mergeCell ref="B103:D103"/>
    <mergeCell ref="A15:B15"/>
    <mergeCell ref="A1:C1"/>
    <mergeCell ref="B33:D33"/>
    <mergeCell ref="B43:D43"/>
    <mergeCell ref="B53:D53"/>
    <mergeCell ref="B63:D63"/>
    <mergeCell ref="B73:D73"/>
  </mergeCells>
  <phoneticPr fontId="8" type="noConversion"/>
  <dataValidations count="3">
    <dataValidation type="list" allowBlank="1" showInputMessage="1" promptTitle="Kies voeding" sqref="B96:B102 B36:B42 B46:B52 B56:B62 B66:B72 B76:B82 B86:B92 B26:B32">
      <formula1>Voeding</formula1>
    </dataValidation>
    <dataValidation type="list" allowBlank="1" showInputMessage="1" showErrorMessage="1" sqref="B9 E9">
      <formula1>$F$2:$F$7</formula1>
    </dataValidation>
    <dataValidation type="list" allowBlank="1" showInputMessage="1" showErrorMessage="1" sqref="B12">
      <formula1>$M$2:$M$4</formula1>
    </dataValidation>
  </dataValidations>
  <hyperlinks>
    <hyperlink ref="A1" r:id="rId1"/>
    <hyperlink ref="B1" r:id="rId2" display="http://fitnessblogger.nl"/>
    <hyperlink ref="C1" r:id="rId3" display="http://fitnessblogger.nl"/>
  </hyperlinks>
  <pageMargins left="0.75" right="0.75" top="1" bottom="1" header="0.5" footer="0.5"/>
  <pageSetup paperSize="9" scale="50" orientation="portrait" horizontalDpi="4294967292" verticalDpi="4294967292"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workbookViewId="0">
      <selection activeCell="I40" sqref="I40"/>
    </sheetView>
  </sheetViews>
  <sheetFormatPr defaultColWidth="11.5546875" defaultRowHeight="15"/>
  <cols>
    <col min="1" max="1" width="27.88671875" bestFit="1" customWidth="1"/>
  </cols>
  <sheetData>
    <row r="1" spans="1:7">
      <c r="A1" s="10" t="s">
        <v>266</v>
      </c>
      <c r="B1" s="9">
        <v>0</v>
      </c>
      <c r="C1" s="9" t="s">
        <v>0</v>
      </c>
      <c r="D1" s="9">
        <v>0</v>
      </c>
      <c r="E1" s="9">
        <v>0</v>
      </c>
      <c r="F1" s="9">
        <v>0</v>
      </c>
      <c r="G1" s="9">
        <v>0</v>
      </c>
    </row>
    <row r="2" spans="1:7">
      <c r="A2" s="1" t="s">
        <v>196</v>
      </c>
      <c r="B2" s="2">
        <v>100</v>
      </c>
      <c r="C2" s="2" t="s">
        <v>0</v>
      </c>
      <c r="D2" s="3">
        <v>77</v>
      </c>
      <c r="E2" s="3">
        <v>2.02</v>
      </c>
      <c r="F2" s="3">
        <v>17.47</v>
      </c>
      <c r="G2" s="3">
        <v>0.09</v>
      </c>
    </row>
    <row r="3" spans="1:7">
      <c r="A3" s="1" t="s">
        <v>197</v>
      </c>
      <c r="B3" s="2">
        <v>100</v>
      </c>
      <c r="C3" s="2" t="s">
        <v>0</v>
      </c>
      <c r="D3" s="4">
        <v>542</v>
      </c>
      <c r="E3" s="3">
        <v>6.56</v>
      </c>
      <c r="F3" s="3">
        <v>50.81</v>
      </c>
      <c r="G3" s="4">
        <v>36.4</v>
      </c>
    </row>
    <row r="4" spans="1:7">
      <c r="A4" s="1" t="s">
        <v>198</v>
      </c>
      <c r="B4" s="2">
        <v>100</v>
      </c>
      <c r="C4" s="2" t="s">
        <v>0</v>
      </c>
      <c r="D4" s="3">
        <v>70</v>
      </c>
      <c r="E4" s="3">
        <v>1.89</v>
      </c>
      <c r="F4" s="3">
        <v>15.9</v>
      </c>
      <c r="G4" s="3">
        <v>0.14000000000000001</v>
      </c>
    </row>
    <row r="5" spans="1:7">
      <c r="A5" s="1" t="s">
        <v>305</v>
      </c>
      <c r="B5" s="2">
        <v>100</v>
      </c>
      <c r="C5" s="2" t="s">
        <v>0</v>
      </c>
      <c r="D5" s="3">
        <v>68</v>
      </c>
      <c r="E5" s="3">
        <v>1.6</v>
      </c>
      <c r="F5" s="3">
        <v>12.3</v>
      </c>
      <c r="G5" s="3">
        <v>1.1000000000000001</v>
      </c>
    </row>
    <row r="6" spans="1:7">
      <c r="A6" s="1" t="s">
        <v>222</v>
      </c>
      <c r="B6" s="2">
        <v>100</v>
      </c>
      <c r="C6" s="2" t="s">
        <v>0</v>
      </c>
      <c r="D6" s="3">
        <v>32</v>
      </c>
      <c r="E6" s="3">
        <v>0.67</v>
      </c>
      <c r="F6" s="3">
        <v>7.68</v>
      </c>
      <c r="G6" s="3">
        <v>0.3</v>
      </c>
    </row>
    <row r="7" spans="1:7">
      <c r="A7" s="1" t="s">
        <v>19</v>
      </c>
      <c r="B7" s="2">
        <v>100</v>
      </c>
      <c r="C7" s="2" t="s">
        <v>0</v>
      </c>
      <c r="D7" s="3">
        <v>48</v>
      </c>
      <c r="E7" s="3">
        <v>1.4</v>
      </c>
      <c r="F7" s="3">
        <v>11.12</v>
      </c>
      <c r="G7" s="3">
        <v>0.39</v>
      </c>
    </row>
    <row r="8" spans="1:7">
      <c r="A8" s="1" t="s">
        <v>20</v>
      </c>
      <c r="B8" s="2">
        <v>100</v>
      </c>
      <c r="C8" s="2" t="s">
        <v>0</v>
      </c>
      <c r="D8" s="3">
        <v>241</v>
      </c>
      <c r="E8" s="3">
        <v>3.39</v>
      </c>
      <c r="F8" s="3">
        <v>62.64</v>
      </c>
      <c r="G8" s="3">
        <v>0.51</v>
      </c>
    </row>
    <row r="9" spans="1:7">
      <c r="A9" s="1" t="s">
        <v>14</v>
      </c>
      <c r="B9" s="2">
        <v>100</v>
      </c>
      <c r="C9" s="2" t="s">
        <v>0</v>
      </c>
      <c r="D9" s="4">
        <v>575</v>
      </c>
      <c r="E9" s="4">
        <v>21.22</v>
      </c>
      <c r="F9" s="3">
        <v>21.67</v>
      </c>
      <c r="G9" s="4">
        <v>49.42</v>
      </c>
    </row>
    <row r="10" spans="1:7">
      <c r="A10" s="1" t="s">
        <v>15</v>
      </c>
      <c r="B10" s="2">
        <v>100</v>
      </c>
      <c r="C10" s="2" t="s">
        <v>0</v>
      </c>
      <c r="D10" s="4">
        <v>400</v>
      </c>
      <c r="E10" s="4">
        <v>100</v>
      </c>
      <c r="F10" s="3">
        <v>0</v>
      </c>
      <c r="G10" s="3">
        <v>0</v>
      </c>
    </row>
    <row r="11" spans="1:7">
      <c r="A11" s="1" t="s">
        <v>16</v>
      </c>
      <c r="B11" s="2">
        <v>100</v>
      </c>
      <c r="C11" s="2" t="s">
        <v>0</v>
      </c>
      <c r="D11" s="4">
        <v>400</v>
      </c>
      <c r="E11" s="4">
        <v>100</v>
      </c>
      <c r="F11" s="3">
        <v>0</v>
      </c>
      <c r="G11" s="3">
        <v>0</v>
      </c>
    </row>
    <row r="12" spans="1:7">
      <c r="A12" s="1" t="s">
        <v>182</v>
      </c>
      <c r="B12" s="2">
        <v>100</v>
      </c>
      <c r="C12" s="2" t="s">
        <v>0</v>
      </c>
      <c r="D12" s="3">
        <v>50</v>
      </c>
      <c r="E12" s="3">
        <v>0.54</v>
      </c>
      <c r="F12" s="3">
        <v>13.12</v>
      </c>
      <c r="G12" s="3">
        <v>0.12</v>
      </c>
    </row>
    <row r="13" spans="1:7">
      <c r="A13" s="1" t="s">
        <v>184</v>
      </c>
      <c r="B13" s="2">
        <v>100</v>
      </c>
      <c r="C13" s="2" t="s">
        <v>0</v>
      </c>
      <c r="D13" s="3">
        <v>60</v>
      </c>
      <c r="E13" s="3">
        <v>0.51</v>
      </c>
      <c r="F13" s="3">
        <v>15.56</v>
      </c>
      <c r="G13" s="3">
        <v>0.11</v>
      </c>
    </row>
    <row r="14" spans="1:7">
      <c r="A14" s="1" t="s">
        <v>183</v>
      </c>
      <c r="B14" s="2">
        <v>100</v>
      </c>
      <c r="C14" s="2" t="s">
        <v>0</v>
      </c>
      <c r="D14" s="3">
        <v>53</v>
      </c>
      <c r="E14" s="3">
        <v>0.36</v>
      </c>
      <c r="F14" s="3">
        <v>12.87</v>
      </c>
      <c r="G14" s="3">
        <v>0.12</v>
      </c>
    </row>
    <row r="15" spans="1:7">
      <c r="A15" s="1" t="s">
        <v>18</v>
      </c>
      <c r="B15" s="2">
        <v>100</v>
      </c>
      <c r="C15" s="2" t="s">
        <v>0</v>
      </c>
      <c r="D15" s="3">
        <v>52</v>
      </c>
      <c r="E15" s="3">
        <v>0.26</v>
      </c>
      <c r="F15" s="3">
        <v>13.81</v>
      </c>
      <c r="G15" s="3">
        <v>0.17</v>
      </c>
    </row>
    <row r="16" spans="1:7">
      <c r="A16" s="1" t="s">
        <v>17</v>
      </c>
      <c r="B16" s="2">
        <v>100</v>
      </c>
      <c r="C16" s="2" t="s">
        <v>0</v>
      </c>
      <c r="D16" s="3">
        <v>46</v>
      </c>
      <c r="E16" s="3">
        <v>0.1</v>
      </c>
      <c r="F16" s="3">
        <v>11.3</v>
      </c>
      <c r="G16" s="3">
        <v>0.13</v>
      </c>
    </row>
    <row r="17" spans="1:7">
      <c r="A17" s="1" t="s">
        <v>21</v>
      </c>
      <c r="B17" s="2">
        <v>100</v>
      </c>
      <c r="C17" s="2" t="s">
        <v>0</v>
      </c>
      <c r="D17" s="3">
        <v>20</v>
      </c>
      <c r="E17" s="3">
        <v>2.2000000000000002</v>
      </c>
      <c r="F17" s="3">
        <v>3.88</v>
      </c>
      <c r="G17" s="3">
        <v>0.12</v>
      </c>
    </row>
    <row r="18" spans="1:7">
      <c r="A18" s="1" t="s">
        <v>22</v>
      </c>
      <c r="B18" s="2">
        <v>100</v>
      </c>
      <c r="C18" s="2" t="s">
        <v>0</v>
      </c>
      <c r="D18" s="3">
        <v>24</v>
      </c>
      <c r="E18" s="3">
        <v>1.01</v>
      </c>
      <c r="F18" s="3">
        <v>5.7</v>
      </c>
      <c r="G18" s="3">
        <v>0.19</v>
      </c>
    </row>
    <row r="19" spans="1:7">
      <c r="A19" s="1" t="s">
        <v>22</v>
      </c>
      <c r="B19" s="2">
        <v>100</v>
      </c>
      <c r="C19" s="2" t="s">
        <v>0</v>
      </c>
      <c r="D19" s="3">
        <v>24</v>
      </c>
      <c r="E19" s="3">
        <v>1.01</v>
      </c>
      <c r="F19" s="3">
        <v>5.7</v>
      </c>
      <c r="G19" s="3">
        <v>0.19</v>
      </c>
    </row>
    <row r="20" spans="1:7">
      <c r="A20" s="1" t="s">
        <v>181</v>
      </c>
      <c r="B20" s="2">
        <v>100</v>
      </c>
      <c r="C20" s="2" t="s">
        <v>0</v>
      </c>
      <c r="D20" s="3">
        <v>11</v>
      </c>
      <c r="E20" s="3">
        <v>0.33</v>
      </c>
      <c r="F20" s="3">
        <v>2.2599999999999998</v>
      </c>
      <c r="G20" s="3">
        <v>0.2</v>
      </c>
    </row>
    <row r="21" spans="1:7">
      <c r="A21" s="1" t="s">
        <v>23</v>
      </c>
      <c r="B21" s="2">
        <v>100</v>
      </c>
      <c r="C21" s="2" t="s">
        <v>0</v>
      </c>
      <c r="D21" s="3">
        <v>89</v>
      </c>
      <c r="E21" s="3">
        <v>1.0900000000000001</v>
      </c>
      <c r="F21" s="3">
        <v>22.84</v>
      </c>
      <c r="G21" s="3">
        <v>0.33</v>
      </c>
    </row>
    <row r="22" spans="1:7">
      <c r="A22" s="1" t="s">
        <v>301</v>
      </c>
      <c r="B22" s="2">
        <v>100</v>
      </c>
      <c r="C22" s="2" t="s">
        <v>0</v>
      </c>
      <c r="D22" s="3">
        <v>390</v>
      </c>
      <c r="E22" s="4">
        <v>14</v>
      </c>
      <c r="F22" s="3">
        <v>68</v>
      </c>
      <c r="G22" s="3">
        <v>4.5</v>
      </c>
    </row>
    <row r="23" spans="1:7">
      <c r="A23" s="1" t="s">
        <v>37</v>
      </c>
      <c r="B23" s="2">
        <v>100</v>
      </c>
      <c r="C23" s="2" t="s">
        <v>0</v>
      </c>
      <c r="D23" s="3">
        <v>43</v>
      </c>
      <c r="E23" s="3">
        <v>1.61</v>
      </c>
      <c r="F23" s="3">
        <v>9.56</v>
      </c>
      <c r="G23" s="3">
        <v>0.17</v>
      </c>
    </row>
    <row r="24" spans="1:7">
      <c r="A24" s="1" t="s">
        <v>39</v>
      </c>
      <c r="B24" s="2">
        <v>100</v>
      </c>
      <c r="C24" s="2" t="s">
        <v>0</v>
      </c>
      <c r="D24" s="3">
        <v>57</v>
      </c>
      <c r="E24" s="3">
        <v>0.74</v>
      </c>
      <c r="F24" s="3">
        <v>14.49</v>
      </c>
      <c r="G24" s="3">
        <v>0.33</v>
      </c>
    </row>
    <row r="25" spans="1:7">
      <c r="A25" s="1" t="s">
        <v>38</v>
      </c>
      <c r="B25" s="2">
        <v>100</v>
      </c>
      <c r="C25" s="2" t="s">
        <v>0</v>
      </c>
      <c r="D25" s="4">
        <v>379</v>
      </c>
      <c r="E25" s="3">
        <v>14.6</v>
      </c>
      <c r="F25" s="3">
        <v>1.29</v>
      </c>
      <c r="G25" s="4">
        <v>34.5</v>
      </c>
    </row>
    <row r="26" spans="1:7">
      <c r="A26" s="1" t="s">
        <v>63</v>
      </c>
      <c r="B26" s="2">
        <v>100</v>
      </c>
      <c r="C26" s="2" t="s">
        <v>0</v>
      </c>
      <c r="D26" s="3">
        <v>25</v>
      </c>
      <c r="E26" s="3">
        <v>1.92</v>
      </c>
      <c r="F26" s="3">
        <v>4.97</v>
      </c>
      <c r="G26" s="3">
        <v>0.28000000000000003</v>
      </c>
    </row>
    <row r="27" spans="1:7">
      <c r="A27" s="1" t="s">
        <v>224</v>
      </c>
      <c r="B27" s="2">
        <v>100</v>
      </c>
      <c r="C27" s="2" t="s">
        <v>0</v>
      </c>
      <c r="D27" s="4">
        <v>389</v>
      </c>
      <c r="E27" s="3">
        <v>0</v>
      </c>
      <c r="F27" s="4">
        <v>99.77</v>
      </c>
      <c r="G27" s="3">
        <v>0</v>
      </c>
    </row>
    <row r="28" spans="1:7">
      <c r="A28" s="1" t="s">
        <v>51</v>
      </c>
      <c r="B28" s="2">
        <v>100</v>
      </c>
      <c r="C28" s="2" t="s">
        <v>0</v>
      </c>
      <c r="D28" s="3">
        <v>343</v>
      </c>
      <c r="E28" s="3">
        <v>13.25</v>
      </c>
      <c r="F28" s="4">
        <v>71.5</v>
      </c>
      <c r="G28" s="3">
        <v>3.4</v>
      </c>
    </row>
    <row r="29" spans="1:7">
      <c r="A29" s="1" t="s">
        <v>52</v>
      </c>
      <c r="B29" s="2">
        <v>100</v>
      </c>
      <c r="C29" s="2" t="s">
        <v>0</v>
      </c>
      <c r="D29" s="3">
        <v>335</v>
      </c>
      <c r="E29" s="3">
        <v>12.62</v>
      </c>
      <c r="F29" s="4">
        <v>70.59</v>
      </c>
      <c r="G29" s="3">
        <v>3.1</v>
      </c>
    </row>
    <row r="30" spans="1:7">
      <c r="A30" s="1" t="s">
        <v>84</v>
      </c>
      <c r="B30" s="2">
        <v>100</v>
      </c>
      <c r="C30" s="2" t="s">
        <v>0</v>
      </c>
      <c r="D30" s="3">
        <v>30</v>
      </c>
      <c r="E30" s="3">
        <v>2.4500000000000002</v>
      </c>
      <c r="F30" s="3">
        <v>5.69</v>
      </c>
      <c r="G30" s="3">
        <v>0.42</v>
      </c>
    </row>
    <row r="31" spans="1:7">
      <c r="A31" s="1" t="s">
        <v>84</v>
      </c>
      <c r="B31" s="2">
        <v>100</v>
      </c>
      <c r="C31" s="2" t="s">
        <v>0</v>
      </c>
      <c r="D31" s="3">
        <v>50</v>
      </c>
      <c r="E31" s="3">
        <v>3.3</v>
      </c>
      <c r="F31" s="3">
        <v>10.01</v>
      </c>
      <c r="G31" s="3">
        <v>0.7</v>
      </c>
    </row>
    <row r="32" spans="1:7">
      <c r="A32" s="1" t="s">
        <v>34</v>
      </c>
      <c r="B32" s="2">
        <v>100</v>
      </c>
      <c r="C32" s="2" t="s">
        <v>0</v>
      </c>
      <c r="D32" s="3">
        <v>345</v>
      </c>
      <c r="E32" s="4">
        <v>22</v>
      </c>
      <c r="F32" s="3">
        <v>60.7</v>
      </c>
      <c r="G32" s="3">
        <v>2.6</v>
      </c>
    </row>
    <row r="33" spans="1:9">
      <c r="A33" s="1" t="s">
        <v>304</v>
      </c>
      <c r="B33" s="2">
        <v>100</v>
      </c>
      <c r="C33" s="2" t="s">
        <v>0</v>
      </c>
      <c r="D33" s="3">
        <v>36</v>
      </c>
      <c r="E33" s="4">
        <v>2.4</v>
      </c>
      <c r="F33" s="3">
        <v>6</v>
      </c>
      <c r="G33" s="3">
        <v>0.3</v>
      </c>
    </row>
    <row r="34" spans="1:9">
      <c r="A34" s="1" t="s">
        <v>28</v>
      </c>
      <c r="B34" s="2">
        <v>100</v>
      </c>
      <c r="C34" s="2" t="s">
        <v>0</v>
      </c>
      <c r="D34" s="3">
        <v>347</v>
      </c>
      <c r="E34" s="4">
        <v>21.42</v>
      </c>
      <c r="F34" s="3">
        <v>62.55</v>
      </c>
      <c r="G34" s="3">
        <v>1.23</v>
      </c>
    </row>
    <row r="35" spans="1:9">
      <c r="A35" s="1" t="s">
        <v>30</v>
      </c>
      <c r="B35" s="2">
        <v>100</v>
      </c>
      <c r="C35" s="2" t="s">
        <v>0</v>
      </c>
      <c r="D35" s="3">
        <v>336</v>
      </c>
      <c r="E35" s="4">
        <v>21.11</v>
      </c>
      <c r="F35" s="3">
        <v>62.25</v>
      </c>
      <c r="G35" s="3">
        <v>1.18</v>
      </c>
    </row>
    <row r="36" spans="1:9">
      <c r="A36" s="1" t="s">
        <v>26</v>
      </c>
      <c r="B36" s="2">
        <v>100</v>
      </c>
      <c r="C36" s="2" t="s">
        <v>0</v>
      </c>
      <c r="D36" s="3">
        <v>333</v>
      </c>
      <c r="E36" s="4">
        <v>23.58</v>
      </c>
      <c r="F36" s="3">
        <v>60.01</v>
      </c>
      <c r="G36" s="3">
        <v>0.83</v>
      </c>
    </row>
    <row r="37" spans="1:9">
      <c r="A37" s="1" t="s">
        <v>29</v>
      </c>
      <c r="B37" s="2">
        <v>100</v>
      </c>
      <c r="C37" s="2" t="s">
        <v>0</v>
      </c>
      <c r="D37" s="3">
        <v>337</v>
      </c>
      <c r="E37" s="4">
        <v>22.53</v>
      </c>
      <c r="F37" s="3">
        <v>61.29</v>
      </c>
      <c r="G37" s="3">
        <v>1.06</v>
      </c>
    </row>
    <row r="38" spans="1:9">
      <c r="A38" s="1" t="s">
        <v>27</v>
      </c>
      <c r="B38" s="2">
        <v>100</v>
      </c>
      <c r="C38" s="2" t="s">
        <v>0</v>
      </c>
      <c r="D38" s="3">
        <v>343</v>
      </c>
      <c r="E38" s="4">
        <v>20.96</v>
      </c>
      <c r="F38" s="3">
        <v>64.19</v>
      </c>
      <c r="G38" s="3">
        <v>1.1299999999999999</v>
      </c>
    </row>
    <row r="39" spans="1:9">
      <c r="A39" s="1" t="s">
        <v>33</v>
      </c>
      <c r="B39" s="2">
        <v>100</v>
      </c>
      <c r="C39" s="2" t="s">
        <v>0</v>
      </c>
      <c r="D39" s="3">
        <v>333</v>
      </c>
      <c r="E39" s="4">
        <v>23.36</v>
      </c>
      <c r="F39" s="3">
        <v>60.27</v>
      </c>
      <c r="G39" s="3">
        <v>0.85</v>
      </c>
    </row>
    <row r="40" spans="1:9">
      <c r="A40" s="1"/>
      <c r="B40" s="2">
        <v>100</v>
      </c>
      <c r="C40" s="2" t="s">
        <v>0</v>
      </c>
      <c r="D40" s="3">
        <v>285</v>
      </c>
      <c r="E40" s="4">
        <v>10</v>
      </c>
      <c r="F40" s="3">
        <v>49</v>
      </c>
      <c r="G40" s="3">
        <v>4.5</v>
      </c>
      <c r="I40" t="s">
        <v>309</v>
      </c>
    </row>
    <row r="41" spans="1:9">
      <c r="A41" s="1" t="s">
        <v>25</v>
      </c>
      <c r="B41" s="2">
        <v>100</v>
      </c>
      <c r="C41" s="2" t="s">
        <v>0</v>
      </c>
      <c r="D41" s="3">
        <v>341</v>
      </c>
      <c r="E41" s="4">
        <v>21.6</v>
      </c>
      <c r="F41" s="3">
        <v>62.36</v>
      </c>
      <c r="G41" s="3">
        <v>1.42</v>
      </c>
    </row>
    <row r="42" spans="1:9">
      <c r="A42" s="1" t="s">
        <v>49</v>
      </c>
      <c r="B42" s="2">
        <v>100</v>
      </c>
      <c r="C42" s="2" t="s">
        <v>0</v>
      </c>
      <c r="D42" s="3">
        <v>325</v>
      </c>
      <c r="E42" s="3">
        <v>11</v>
      </c>
      <c r="F42" s="4">
        <v>65</v>
      </c>
      <c r="G42" s="3">
        <v>2.1</v>
      </c>
    </row>
    <row r="43" spans="1:9">
      <c r="A43" s="1" t="s">
        <v>1</v>
      </c>
      <c r="B43" s="2">
        <v>100</v>
      </c>
      <c r="C43" s="2" t="s">
        <v>0</v>
      </c>
      <c r="D43" s="3">
        <v>34</v>
      </c>
      <c r="E43" s="3">
        <v>2.82</v>
      </c>
      <c r="F43" s="3">
        <v>6.64</v>
      </c>
      <c r="G43" s="3">
        <v>0.37</v>
      </c>
    </row>
    <row r="44" spans="1:9">
      <c r="A44" s="1" t="s">
        <v>308</v>
      </c>
      <c r="B44" s="2">
        <v>100</v>
      </c>
      <c r="C44" s="2" t="s">
        <v>0</v>
      </c>
      <c r="D44" s="3">
        <v>285</v>
      </c>
      <c r="E44" s="3">
        <v>10</v>
      </c>
      <c r="F44" s="3">
        <v>49</v>
      </c>
      <c r="G44" s="3">
        <v>4.5</v>
      </c>
    </row>
    <row r="45" spans="1:9">
      <c r="A45" s="1" t="s">
        <v>40</v>
      </c>
      <c r="B45" s="2">
        <v>100</v>
      </c>
      <c r="C45" s="2" t="s">
        <v>0</v>
      </c>
      <c r="D45" s="3">
        <v>265</v>
      </c>
      <c r="E45" s="3">
        <v>9.5</v>
      </c>
      <c r="F45" s="3">
        <v>45</v>
      </c>
      <c r="G45" s="3">
        <v>3.4</v>
      </c>
    </row>
    <row r="46" spans="1:9">
      <c r="A46" s="1" t="s">
        <v>42</v>
      </c>
      <c r="B46" s="2">
        <v>100</v>
      </c>
      <c r="C46" s="2" t="s">
        <v>0</v>
      </c>
      <c r="D46" s="3">
        <v>266</v>
      </c>
      <c r="E46" s="3">
        <v>9.8000000000000007</v>
      </c>
      <c r="F46" s="3">
        <v>55</v>
      </c>
      <c r="G46" s="3">
        <v>2.6</v>
      </c>
    </row>
    <row r="47" spans="1:9">
      <c r="A47" s="1" t="s">
        <v>41</v>
      </c>
      <c r="B47" s="2">
        <v>100</v>
      </c>
      <c r="C47" s="2" t="s">
        <v>0</v>
      </c>
      <c r="D47" s="3">
        <v>275</v>
      </c>
      <c r="E47" s="3">
        <v>9.1</v>
      </c>
      <c r="F47" s="3">
        <v>55.7</v>
      </c>
      <c r="G47" s="3">
        <v>1.2</v>
      </c>
    </row>
    <row r="48" spans="1:9">
      <c r="A48" s="1" t="s">
        <v>44</v>
      </c>
      <c r="B48" s="2">
        <v>100</v>
      </c>
      <c r="C48" s="2" t="s">
        <v>0</v>
      </c>
      <c r="D48" s="3">
        <v>258</v>
      </c>
      <c r="E48" s="3">
        <v>8.5</v>
      </c>
      <c r="F48" s="3">
        <v>48.3</v>
      </c>
      <c r="G48" s="3">
        <v>3.3</v>
      </c>
    </row>
    <row r="49" spans="1:7">
      <c r="A49" s="1" t="s">
        <v>43</v>
      </c>
      <c r="B49" s="2">
        <v>100</v>
      </c>
      <c r="C49" s="2" t="s">
        <v>0</v>
      </c>
      <c r="D49" s="3">
        <v>274</v>
      </c>
      <c r="E49" s="3">
        <v>7.9</v>
      </c>
      <c r="F49" s="3">
        <v>52.3</v>
      </c>
      <c r="G49" s="3">
        <v>4.4000000000000004</v>
      </c>
    </row>
    <row r="50" spans="1:7">
      <c r="A50" s="1" t="s">
        <v>45</v>
      </c>
      <c r="B50" s="2">
        <v>100</v>
      </c>
      <c r="C50" s="2" t="s">
        <v>0</v>
      </c>
      <c r="D50" s="3">
        <v>266</v>
      </c>
      <c r="E50" s="3">
        <v>10.91</v>
      </c>
      <c r="F50" s="3">
        <v>47.51</v>
      </c>
      <c r="G50" s="3">
        <v>3.64</v>
      </c>
    </row>
    <row r="51" spans="1:7">
      <c r="A51" s="1" t="s">
        <v>48</v>
      </c>
      <c r="B51" s="2">
        <v>100</v>
      </c>
      <c r="C51" s="2" t="s">
        <v>0</v>
      </c>
      <c r="D51" s="3">
        <v>247</v>
      </c>
      <c r="E51" s="3">
        <v>12.95</v>
      </c>
      <c r="F51" s="3">
        <v>41.29</v>
      </c>
      <c r="G51" s="3">
        <v>3.35</v>
      </c>
    </row>
    <row r="52" spans="1:7">
      <c r="A52" s="1" t="s">
        <v>46</v>
      </c>
      <c r="B52" s="2">
        <v>100</v>
      </c>
      <c r="C52" s="2" t="s">
        <v>0</v>
      </c>
      <c r="D52" s="3">
        <v>266</v>
      </c>
      <c r="E52" s="3">
        <v>7.64</v>
      </c>
      <c r="F52" s="3">
        <v>50.61</v>
      </c>
      <c r="G52" s="3">
        <v>3.29</v>
      </c>
    </row>
    <row r="53" spans="1:7">
      <c r="A53" s="1" t="s">
        <v>47</v>
      </c>
      <c r="B53" s="2">
        <v>100</v>
      </c>
      <c r="C53" s="2" t="s">
        <v>0</v>
      </c>
      <c r="D53" s="3">
        <v>293</v>
      </c>
      <c r="E53" s="3">
        <v>9</v>
      </c>
      <c r="F53" s="3">
        <v>54.4</v>
      </c>
      <c r="G53" s="3">
        <v>4</v>
      </c>
    </row>
    <row r="54" spans="1:7">
      <c r="A54" s="1" t="s">
        <v>2</v>
      </c>
      <c r="B54" s="2">
        <v>100</v>
      </c>
      <c r="C54" s="2" t="s">
        <v>0</v>
      </c>
      <c r="D54" s="4">
        <v>405</v>
      </c>
      <c r="E54" s="3">
        <v>4.8</v>
      </c>
      <c r="F54" s="3">
        <v>63.9</v>
      </c>
      <c r="G54" s="4">
        <v>16.3</v>
      </c>
    </row>
    <row r="55" spans="1:7">
      <c r="A55" s="1" t="s">
        <v>81</v>
      </c>
      <c r="B55" s="2">
        <v>100</v>
      </c>
      <c r="C55" s="2" t="s">
        <v>0</v>
      </c>
      <c r="D55" s="3">
        <v>228</v>
      </c>
      <c r="E55" s="3">
        <v>19.600000000000001</v>
      </c>
      <c r="F55" s="3">
        <v>57.9</v>
      </c>
      <c r="G55" s="4">
        <v>13.7</v>
      </c>
    </row>
    <row r="56" spans="1:7">
      <c r="A56" s="1" t="s">
        <v>60</v>
      </c>
      <c r="B56" s="2">
        <v>100</v>
      </c>
      <c r="C56" s="2" t="s">
        <v>0</v>
      </c>
      <c r="D56" s="4">
        <v>375</v>
      </c>
      <c r="E56" s="4">
        <v>83</v>
      </c>
      <c r="F56" s="3">
        <v>4.7</v>
      </c>
      <c r="G56" s="3">
        <v>2.7</v>
      </c>
    </row>
    <row r="57" spans="1:7">
      <c r="A57" s="1" t="s">
        <v>61</v>
      </c>
      <c r="B57" s="2">
        <v>100</v>
      </c>
      <c r="C57" s="2" t="s">
        <v>0</v>
      </c>
      <c r="D57" s="3">
        <v>374</v>
      </c>
      <c r="E57" s="4">
        <v>88</v>
      </c>
      <c r="F57" s="3">
        <v>1.7</v>
      </c>
      <c r="G57" s="3">
        <v>1.7</v>
      </c>
    </row>
    <row r="58" spans="1:7">
      <c r="A58" s="1" t="s">
        <v>62</v>
      </c>
      <c r="B58" s="2">
        <v>100</v>
      </c>
      <c r="C58" s="2" t="s">
        <v>0</v>
      </c>
      <c r="D58" s="4">
        <v>553</v>
      </c>
      <c r="E58" s="3">
        <v>18.22</v>
      </c>
      <c r="F58" s="3">
        <v>30.19</v>
      </c>
      <c r="G58" s="4">
        <v>43.85</v>
      </c>
    </row>
    <row r="59" spans="1:7">
      <c r="A59" s="1" t="s">
        <v>155</v>
      </c>
      <c r="B59" s="2">
        <v>100</v>
      </c>
      <c r="C59" s="2" t="s">
        <v>0</v>
      </c>
      <c r="D59" s="3">
        <v>22</v>
      </c>
      <c r="E59" s="3">
        <v>3.09</v>
      </c>
      <c r="F59" s="3">
        <v>3.26</v>
      </c>
      <c r="G59" s="3">
        <v>0.34</v>
      </c>
    </row>
    <row r="60" spans="1:7">
      <c r="A60" s="1" t="s">
        <v>78</v>
      </c>
      <c r="B60" s="2">
        <v>100</v>
      </c>
      <c r="C60" s="2" t="s">
        <v>0</v>
      </c>
      <c r="D60" s="4">
        <v>535</v>
      </c>
      <c r="E60" s="3">
        <v>7.65</v>
      </c>
      <c r="F60" s="3">
        <v>59.4</v>
      </c>
      <c r="G60" s="4">
        <v>29.66</v>
      </c>
    </row>
    <row r="61" spans="1:7">
      <c r="A61" s="1" t="s">
        <v>79</v>
      </c>
      <c r="B61" s="2">
        <v>100</v>
      </c>
      <c r="C61" s="2" t="s">
        <v>0</v>
      </c>
      <c r="D61" s="4">
        <v>539</v>
      </c>
      <c r="E61" s="3">
        <v>5.87</v>
      </c>
      <c r="F61" s="3">
        <v>59.24</v>
      </c>
      <c r="G61" s="4">
        <v>32.090000000000003</v>
      </c>
    </row>
    <row r="62" spans="1:7">
      <c r="A62" s="5" t="s">
        <v>75</v>
      </c>
      <c r="B62" s="2">
        <v>100</v>
      </c>
      <c r="C62" s="2" t="s">
        <v>0</v>
      </c>
      <c r="D62" s="4">
        <v>546</v>
      </c>
      <c r="E62" s="3">
        <v>4.88</v>
      </c>
      <c r="F62" s="3">
        <v>61.17</v>
      </c>
      <c r="G62" s="4">
        <v>31.28</v>
      </c>
    </row>
    <row r="63" spans="1:7">
      <c r="A63" s="5" t="s">
        <v>76</v>
      </c>
      <c r="B63" s="2">
        <v>100</v>
      </c>
      <c r="C63" s="2" t="s">
        <v>0</v>
      </c>
      <c r="D63" s="4">
        <v>579</v>
      </c>
      <c r="E63" s="3">
        <v>6.12</v>
      </c>
      <c r="F63" s="3">
        <v>52.42</v>
      </c>
      <c r="G63" s="4">
        <v>38.31</v>
      </c>
    </row>
    <row r="64" spans="1:7">
      <c r="A64" s="5" t="s">
        <v>77</v>
      </c>
      <c r="B64" s="2">
        <v>100</v>
      </c>
      <c r="C64" s="2" t="s">
        <v>0</v>
      </c>
      <c r="D64" s="4">
        <v>598</v>
      </c>
      <c r="E64" s="3">
        <v>7.79</v>
      </c>
      <c r="F64" s="3">
        <v>45.9</v>
      </c>
      <c r="G64" s="4">
        <v>42.63</v>
      </c>
    </row>
    <row r="65" spans="1:7">
      <c r="A65" s="1" t="s">
        <v>80</v>
      </c>
      <c r="B65" s="2">
        <v>100</v>
      </c>
      <c r="C65" s="2" t="s">
        <v>0</v>
      </c>
      <c r="D65" s="4">
        <v>541</v>
      </c>
      <c r="E65" s="3">
        <v>5.41</v>
      </c>
      <c r="F65" s="3">
        <v>62.16</v>
      </c>
      <c r="G65" s="4">
        <v>29.73</v>
      </c>
    </row>
    <row r="66" spans="1:7">
      <c r="A66" s="1" t="s">
        <v>131</v>
      </c>
      <c r="B66" s="2">
        <v>100</v>
      </c>
      <c r="C66" s="2" t="s">
        <v>0</v>
      </c>
      <c r="D66" s="3">
        <v>21</v>
      </c>
      <c r="E66" s="3">
        <v>0.4</v>
      </c>
      <c r="F66" s="3">
        <v>6.48</v>
      </c>
      <c r="G66" s="3">
        <v>0.28999999999999998</v>
      </c>
    </row>
    <row r="67" spans="1:7">
      <c r="A67" s="1" t="s">
        <v>88</v>
      </c>
      <c r="B67" s="2">
        <v>100</v>
      </c>
      <c r="C67" s="2" t="s">
        <v>0</v>
      </c>
      <c r="D67" s="3">
        <v>72</v>
      </c>
      <c r="E67" s="3">
        <v>12.39</v>
      </c>
      <c r="F67" s="3">
        <v>2.72</v>
      </c>
      <c r="G67" s="3">
        <v>1.02</v>
      </c>
    </row>
    <row r="68" spans="1:7">
      <c r="A68" s="1" t="s">
        <v>89</v>
      </c>
      <c r="B68" s="2">
        <v>100</v>
      </c>
      <c r="C68" s="2" t="s">
        <v>0</v>
      </c>
      <c r="D68" s="3">
        <v>86</v>
      </c>
      <c r="E68" s="3">
        <v>11.83</v>
      </c>
      <c r="F68" s="3">
        <v>3.66</v>
      </c>
      <c r="G68" s="3">
        <v>2.4500000000000002</v>
      </c>
    </row>
    <row r="69" spans="1:7">
      <c r="A69" s="1" t="s">
        <v>91</v>
      </c>
      <c r="B69" s="2">
        <v>100</v>
      </c>
      <c r="C69" s="2" t="s">
        <v>0</v>
      </c>
      <c r="D69" s="3">
        <v>72</v>
      </c>
      <c r="E69" s="3">
        <v>10.34</v>
      </c>
      <c r="F69" s="3">
        <v>6.66</v>
      </c>
      <c r="G69" s="3">
        <v>0.28999999999999998</v>
      </c>
    </row>
    <row r="70" spans="1:7">
      <c r="A70" s="1" t="s">
        <v>90</v>
      </c>
      <c r="B70" s="2">
        <v>100</v>
      </c>
      <c r="C70" s="2" t="s">
        <v>0</v>
      </c>
      <c r="D70" s="3">
        <v>98</v>
      </c>
      <c r="E70" s="3">
        <v>11.12</v>
      </c>
      <c r="F70" s="3">
        <v>3.38</v>
      </c>
      <c r="G70" s="3">
        <v>4.3</v>
      </c>
    </row>
    <row r="71" spans="1:7">
      <c r="A71" s="1" t="s">
        <v>255</v>
      </c>
      <c r="B71" s="2">
        <v>100</v>
      </c>
      <c r="C71" s="2" t="s">
        <v>0</v>
      </c>
      <c r="D71" s="3">
        <v>17</v>
      </c>
      <c r="E71" s="3">
        <v>1.21</v>
      </c>
      <c r="F71" s="3">
        <v>3.11</v>
      </c>
      <c r="G71" s="3">
        <v>0.32</v>
      </c>
    </row>
    <row r="72" spans="1:7">
      <c r="A72" s="1" t="s">
        <v>3</v>
      </c>
      <c r="B72" s="2">
        <v>100</v>
      </c>
      <c r="C72" s="2" t="s">
        <v>0</v>
      </c>
      <c r="D72" s="3">
        <v>0</v>
      </c>
      <c r="E72" s="3">
        <v>0</v>
      </c>
      <c r="F72" s="3">
        <v>0</v>
      </c>
      <c r="G72" s="3">
        <v>0</v>
      </c>
    </row>
    <row r="73" spans="1:7">
      <c r="A73" s="1" t="s">
        <v>97</v>
      </c>
      <c r="B73" s="2">
        <v>100</v>
      </c>
      <c r="C73" s="2" t="s">
        <v>0</v>
      </c>
      <c r="D73" s="4">
        <v>406</v>
      </c>
      <c r="E73" s="3">
        <v>8.1999999999999993</v>
      </c>
      <c r="F73" s="3">
        <v>45.8</v>
      </c>
      <c r="G73" s="4">
        <v>21</v>
      </c>
    </row>
    <row r="74" spans="1:7">
      <c r="A74" s="1" t="s">
        <v>4</v>
      </c>
      <c r="B74" s="2">
        <v>100</v>
      </c>
      <c r="C74" s="2" t="s">
        <v>0</v>
      </c>
      <c r="D74" s="4">
        <v>400</v>
      </c>
      <c r="E74" s="3">
        <v>0</v>
      </c>
      <c r="F74" s="4">
        <v>100</v>
      </c>
      <c r="G74" s="3">
        <v>0</v>
      </c>
    </row>
    <row r="75" spans="1:7">
      <c r="A75" s="1" t="s">
        <v>117</v>
      </c>
      <c r="B75" s="2">
        <v>100</v>
      </c>
      <c r="C75" s="2" t="s">
        <v>0</v>
      </c>
      <c r="D75" s="3">
        <v>69</v>
      </c>
      <c r="E75" s="3">
        <v>0.72</v>
      </c>
      <c r="F75" s="3">
        <v>18.100000000000001</v>
      </c>
      <c r="G75" s="3">
        <v>0.16</v>
      </c>
    </row>
    <row r="76" spans="1:7">
      <c r="A76" s="1" t="s">
        <v>114</v>
      </c>
      <c r="B76" s="2">
        <v>100</v>
      </c>
      <c r="C76" s="2" t="s">
        <v>0</v>
      </c>
      <c r="D76" s="3">
        <v>60</v>
      </c>
      <c r="E76" s="3">
        <v>0.37</v>
      </c>
      <c r="F76" s="3">
        <v>14.77</v>
      </c>
      <c r="G76" s="3">
        <v>0.13</v>
      </c>
    </row>
    <row r="77" spans="1:7">
      <c r="A77" s="1" t="s">
        <v>101</v>
      </c>
      <c r="B77" s="2">
        <v>100</v>
      </c>
      <c r="C77" s="2" t="s">
        <v>0</v>
      </c>
      <c r="D77" s="3">
        <v>136</v>
      </c>
      <c r="E77" s="3">
        <v>18.739999999999998</v>
      </c>
      <c r="F77" s="3">
        <v>3.53</v>
      </c>
      <c r="G77" s="3">
        <v>4.6399999999999997</v>
      </c>
    </row>
    <row r="78" spans="1:7">
      <c r="A78" s="1" t="s">
        <v>102</v>
      </c>
      <c r="B78" s="2">
        <v>100</v>
      </c>
      <c r="C78" s="2" t="s">
        <v>0</v>
      </c>
      <c r="D78" s="3">
        <v>135</v>
      </c>
      <c r="E78" s="3">
        <v>18.28</v>
      </c>
      <c r="F78" s="3">
        <v>0.94</v>
      </c>
      <c r="G78" s="3">
        <v>5.95</v>
      </c>
    </row>
    <row r="79" spans="1:7">
      <c r="A79" s="1" t="s">
        <v>307</v>
      </c>
      <c r="B79" s="2">
        <v>100</v>
      </c>
      <c r="C79" s="2" t="s">
        <v>0</v>
      </c>
      <c r="D79" s="3">
        <v>154</v>
      </c>
      <c r="E79" s="3">
        <v>12.9</v>
      </c>
      <c r="F79" s="3">
        <v>0.7</v>
      </c>
      <c r="G79" s="3">
        <v>11.2</v>
      </c>
    </row>
    <row r="80" spans="1:7">
      <c r="A80" s="1" t="s">
        <v>103</v>
      </c>
      <c r="B80" s="2">
        <v>100</v>
      </c>
      <c r="C80" s="2" t="s">
        <v>0</v>
      </c>
      <c r="D80" s="3">
        <v>317</v>
      </c>
      <c r="E80" s="3">
        <v>15.86</v>
      </c>
      <c r="F80" s="3">
        <v>3.59</v>
      </c>
      <c r="G80" s="4">
        <v>26.54</v>
      </c>
    </row>
    <row r="81" spans="1:7">
      <c r="A81" s="1" t="s">
        <v>306</v>
      </c>
      <c r="B81" s="2">
        <v>100</v>
      </c>
      <c r="C81" s="2" t="s">
        <v>0</v>
      </c>
      <c r="D81" s="3">
        <v>235</v>
      </c>
      <c r="E81" s="3">
        <v>13.5</v>
      </c>
      <c r="F81" s="3">
        <v>1</v>
      </c>
      <c r="G81" s="3">
        <v>20</v>
      </c>
    </row>
    <row r="82" spans="1:7">
      <c r="A82" s="1" t="s">
        <v>300</v>
      </c>
      <c r="B82" s="2">
        <v>100</v>
      </c>
      <c r="C82" s="2" t="s">
        <v>0</v>
      </c>
      <c r="D82" s="3">
        <v>333</v>
      </c>
      <c r="E82" s="3">
        <v>68</v>
      </c>
      <c r="F82" s="3">
        <v>9.35</v>
      </c>
      <c r="G82" s="3">
        <v>1.38</v>
      </c>
    </row>
    <row r="83" spans="1:7">
      <c r="A83" s="1" t="s">
        <v>176</v>
      </c>
      <c r="B83" s="2">
        <v>100</v>
      </c>
      <c r="C83" s="2" t="s">
        <v>0</v>
      </c>
      <c r="D83" s="3">
        <v>341</v>
      </c>
      <c r="E83" s="4">
        <v>24.55</v>
      </c>
      <c r="F83" s="3">
        <v>60.37</v>
      </c>
      <c r="G83" s="3">
        <v>1.1599999999999999</v>
      </c>
    </row>
    <row r="84" spans="1:7">
      <c r="A84" s="1" t="s">
        <v>171</v>
      </c>
      <c r="B84" s="2">
        <v>100</v>
      </c>
      <c r="C84" s="2" t="s">
        <v>0</v>
      </c>
      <c r="D84" s="4">
        <v>462</v>
      </c>
      <c r="E84" s="3">
        <v>11.4</v>
      </c>
      <c r="F84" s="3">
        <v>4.67</v>
      </c>
      <c r="G84" s="4">
        <v>43.84</v>
      </c>
    </row>
    <row r="85" spans="1:7">
      <c r="A85" s="1" t="s">
        <v>234</v>
      </c>
      <c r="B85" s="2">
        <v>100</v>
      </c>
      <c r="C85" s="2" t="s">
        <v>0</v>
      </c>
      <c r="D85" s="3">
        <v>148</v>
      </c>
      <c r="E85" s="4">
        <v>20.77</v>
      </c>
      <c r="F85" s="3">
        <v>0</v>
      </c>
      <c r="G85" s="3">
        <v>6.61</v>
      </c>
    </row>
    <row r="86" spans="1:7">
      <c r="A86" s="1" t="s">
        <v>203</v>
      </c>
      <c r="B86" s="2">
        <v>100</v>
      </c>
      <c r="C86" s="2" t="s">
        <v>0</v>
      </c>
      <c r="D86" s="3">
        <v>52</v>
      </c>
      <c r="E86" s="3">
        <v>1.2</v>
      </c>
      <c r="F86" s="3">
        <v>11.94</v>
      </c>
      <c r="G86" s="3">
        <v>0.65</v>
      </c>
    </row>
    <row r="87" spans="1:7">
      <c r="A87" s="1" t="s">
        <v>109</v>
      </c>
      <c r="B87" s="2">
        <v>100</v>
      </c>
      <c r="C87" s="2" t="s">
        <v>0</v>
      </c>
      <c r="D87" s="3">
        <v>331</v>
      </c>
      <c r="E87" s="3">
        <v>3.5</v>
      </c>
      <c r="F87" s="3">
        <v>40.08</v>
      </c>
      <c r="G87" s="4">
        <v>17.399999999999999</v>
      </c>
    </row>
    <row r="88" spans="1:7">
      <c r="A88" s="1" t="s">
        <v>5</v>
      </c>
      <c r="B88" s="2">
        <v>100</v>
      </c>
      <c r="C88" s="2" t="s">
        <v>0</v>
      </c>
      <c r="D88" s="4">
        <v>400</v>
      </c>
      <c r="E88" s="3">
        <v>0</v>
      </c>
      <c r="F88" s="4">
        <v>100</v>
      </c>
      <c r="G88" s="3">
        <v>0</v>
      </c>
    </row>
    <row r="89" spans="1:7">
      <c r="A89" s="1" t="s">
        <v>112</v>
      </c>
      <c r="B89" s="2">
        <v>100</v>
      </c>
      <c r="C89" s="2" t="s">
        <v>0</v>
      </c>
      <c r="D89" s="3">
        <v>133</v>
      </c>
      <c r="E89" s="3">
        <v>16.37</v>
      </c>
      <c r="F89" s="3">
        <v>6.32</v>
      </c>
      <c r="G89" s="3">
        <v>4.28</v>
      </c>
    </row>
    <row r="90" spans="1:7">
      <c r="A90" s="1" t="s">
        <v>113</v>
      </c>
      <c r="B90" s="2">
        <v>100</v>
      </c>
      <c r="C90" s="2" t="s">
        <v>0</v>
      </c>
      <c r="D90" s="3">
        <v>161</v>
      </c>
      <c r="E90" s="4">
        <v>22.75</v>
      </c>
      <c r="F90" s="3">
        <v>0</v>
      </c>
      <c r="G90" s="3">
        <v>7.13</v>
      </c>
    </row>
    <row r="91" spans="1:7">
      <c r="A91" s="1" t="s">
        <v>210</v>
      </c>
      <c r="B91" s="2">
        <v>100</v>
      </c>
      <c r="C91" s="2" t="s">
        <v>0</v>
      </c>
      <c r="D91" s="3">
        <v>106</v>
      </c>
      <c r="E91" s="4">
        <v>20.309999999999999</v>
      </c>
      <c r="F91" s="3">
        <v>0.91</v>
      </c>
      <c r="G91" s="3">
        <v>1.73</v>
      </c>
    </row>
    <row r="92" spans="1:7">
      <c r="A92" s="1" t="s">
        <v>24</v>
      </c>
      <c r="B92" s="2">
        <v>100</v>
      </c>
      <c r="C92" s="2" t="s">
        <v>0</v>
      </c>
      <c r="D92" s="3">
        <v>352</v>
      </c>
      <c r="E92" s="3">
        <v>9.91</v>
      </c>
      <c r="F92" s="4">
        <v>77.72</v>
      </c>
      <c r="G92" s="3">
        <v>1.1599999999999999</v>
      </c>
    </row>
    <row r="93" spans="1:7">
      <c r="A93" s="1" t="s">
        <v>150</v>
      </c>
      <c r="B93" s="2">
        <v>100</v>
      </c>
      <c r="C93" s="2" t="s">
        <v>0</v>
      </c>
      <c r="D93" s="4">
        <v>378</v>
      </c>
      <c r="E93" s="3">
        <v>11.02</v>
      </c>
      <c r="F93" s="4">
        <v>72.849999999999994</v>
      </c>
      <c r="G93" s="3">
        <v>4.22</v>
      </c>
    </row>
    <row r="94" spans="1:7">
      <c r="A94" s="1" t="s">
        <v>120</v>
      </c>
      <c r="B94" s="2">
        <v>100</v>
      </c>
      <c r="C94" s="2" t="s">
        <v>0</v>
      </c>
      <c r="D94" s="3">
        <v>116</v>
      </c>
      <c r="E94" s="4">
        <v>20.95</v>
      </c>
      <c r="F94" s="3">
        <v>0.99</v>
      </c>
      <c r="G94" s="3">
        <v>3.16</v>
      </c>
    </row>
    <row r="95" spans="1:7">
      <c r="A95" s="1" t="s">
        <v>122</v>
      </c>
      <c r="B95" s="2">
        <v>100</v>
      </c>
      <c r="C95" s="2" t="s">
        <v>0</v>
      </c>
      <c r="D95" s="3">
        <v>158</v>
      </c>
      <c r="E95" s="3">
        <v>17.96</v>
      </c>
      <c r="F95" s="3">
        <v>0</v>
      </c>
      <c r="G95" s="3">
        <v>9.0399999999999991</v>
      </c>
    </row>
    <row r="96" spans="1:7">
      <c r="A96" s="1" t="s">
        <v>299</v>
      </c>
      <c r="B96" s="2">
        <v>100</v>
      </c>
      <c r="C96" s="2" t="s">
        <v>0</v>
      </c>
      <c r="D96" s="4">
        <v>375</v>
      </c>
      <c r="E96" s="3">
        <v>11</v>
      </c>
      <c r="F96" s="4">
        <v>60</v>
      </c>
      <c r="G96" s="3">
        <v>8</v>
      </c>
    </row>
    <row r="97" spans="1:7">
      <c r="A97" s="1" t="s">
        <v>161</v>
      </c>
      <c r="B97" s="2">
        <v>100</v>
      </c>
      <c r="C97" s="2" t="s">
        <v>0</v>
      </c>
      <c r="D97" s="4">
        <v>388</v>
      </c>
      <c r="E97" s="3">
        <v>8.5</v>
      </c>
      <c r="F97" s="4">
        <v>70.7</v>
      </c>
      <c r="G97" s="3">
        <v>7.9</v>
      </c>
    </row>
    <row r="98" spans="1:7">
      <c r="A98" s="1" t="s">
        <v>121</v>
      </c>
      <c r="B98" s="2">
        <v>100</v>
      </c>
      <c r="C98" s="2" t="s">
        <v>0</v>
      </c>
      <c r="D98" s="4">
        <v>628</v>
      </c>
      <c r="E98" s="3">
        <v>14.95</v>
      </c>
      <c r="F98" s="3">
        <v>16.7</v>
      </c>
      <c r="G98" s="4">
        <v>60.75</v>
      </c>
    </row>
    <row r="99" spans="1:7">
      <c r="A99" s="1" t="s">
        <v>119</v>
      </c>
      <c r="B99" s="2">
        <v>100</v>
      </c>
      <c r="C99" s="2" t="s">
        <v>0</v>
      </c>
      <c r="D99" s="3">
        <v>110</v>
      </c>
      <c r="E99" s="4">
        <v>20.81</v>
      </c>
      <c r="F99" s="3">
        <v>0</v>
      </c>
      <c r="G99" s="3">
        <v>2.29</v>
      </c>
    </row>
    <row r="100" spans="1:7">
      <c r="A100" s="1" t="s">
        <v>100</v>
      </c>
      <c r="B100" s="2">
        <v>100</v>
      </c>
      <c r="C100" s="2" t="s">
        <v>0</v>
      </c>
      <c r="D100" s="3">
        <v>120</v>
      </c>
      <c r="E100" s="4">
        <v>22.96</v>
      </c>
      <c r="F100" s="3">
        <v>0</v>
      </c>
      <c r="G100" s="3">
        <v>2.42</v>
      </c>
    </row>
    <row r="101" spans="1:7">
      <c r="A101" s="1" t="s">
        <v>123</v>
      </c>
      <c r="B101" s="2">
        <v>100</v>
      </c>
      <c r="C101" s="2" t="s">
        <v>0</v>
      </c>
      <c r="D101" s="3">
        <v>304</v>
      </c>
      <c r="E101" s="3">
        <v>0.3</v>
      </c>
      <c r="F101" s="4">
        <v>82.4</v>
      </c>
      <c r="G101" s="3">
        <v>0</v>
      </c>
    </row>
    <row r="102" spans="1:7">
      <c r="A102" s="1" t="s">
        <v>124</v>
      </c>
      <c r="B102" s="2">
        <v>100</v>
      </c>
      <c r="C102" s="2" t="s">
        <v>0</v>
      </c>
      <c r="D102" s="3">
        <v>36</v>
      </c>
      <c r="E102" s="3">
        <v>0.54</v>
      </c>
      <c r="F102" s="3">
        <v>9.09</v>
      </c>
      <c r="G102" s="3">
        <v>0.14000000000000001</v>
      </c>
    </row>
    <row r="103" spans="1:7">
      <c r="A103" s="1" t="s">
        <v>6</v>
      </c>
      <c r="B103" s="2">
        <v>100</v>
      </c>
      <c r="C103" s="2" t="s">
        <v>0</v>
      </c>
      <c r="D103" s="3">
        <v>247</v>
      </c>
      <c r="E103" s="3">
        <v>10.6</v>
      </c>
      <c r="F103" s="3">
        <v>18.399999999999999</v>
      </c>
      <c r="G103" s="4">
        <v>14.84</v>
      </c>
    </row>
    <row r="104" spans="1:7">
      <c r="A104" s="1" t="s">
        <v>99</v>
      </c>
      <c r="B104" s="2">
        <v>100</v>
      </c>
      <c r="C104" s="2" t="s">
        <v>0</v>
      </c>
      <c r="D104" s="3">
        <v>79</v>
      </c>
      <c r="E104" s="3">
        <v>16.239999999999998</v>
      </c>
      <c r="F104" s="3">
        <v>0.82</v>
      </c>
      <c r="G104" s="3">
        <v>0.7</v>
      </c>
    </row>
    <row r="105" spans="1:7">
      <c r="A105" s="1" t="s">
        <v>99</v>
      </c>
      <c r="B105" s="2">
        <v>100</v>
      </c>
      <c r="C105" s="2" t="s">
        <v>0</v>
      </c>
      <c r="D105" s="3">
        <v>92</v>
      </c>
      <c r="E105" s="3">
        <v>15.58</v>
      </c>
      <c r="F105" s="3">
        <v>3.08</v>
      </c>
      <c r="G105" s="3">
        <v>1.38</v>
      </c>
    </row>
    <row r="106" spans="1:7">
      <c r="A106" s="1" t="s">
        <v>221</v>
      </c>
      <c r="B106" s="2">
        <v>100</v>
      </c>
      <c r="C106" s="2" t="s">
        <v>0</v>
      </c>
      <c r="D106" s="3">
        <v>175</v>
      </c>
      <c r="E106" s="3">
        <v>17.940000000000001</v>
      </c>
      <c r="F106" s="3">
        <v>7.79</v>
      </c>
      <c r="G106" s="3">
        <v>7.48</v>
      </c>
    </row>
    <row r="107" spans="1:7">
      <c r="A107" s="1" t="s">
        <v>64</v>
      </c>
      <c r="B107" s="2">
        <v>100</v>
      </c>
      <c r="C107" s="2" t="s">
        <v>0</v>
      </c>
      <c r="D107" s="3">
        <v>356</v>
      </c>
      <c r="E107" s="4">
        <v>24.94</v>
      </c>
      <c r="F107" s="3">
        <v>2.2200000000000002</v>
      </c>
      <c r="G107" s="4">
        <v>27.44</v>
      </c>
    </row>
    <row r="108" spans="1:7">
      <c r="A108" s="1" t="s">
        <v>83</v>
      </c>
      <c r="B108" s="2">
        <v>100</v>
      </c>
      <c r="C108" s="2" t="s">
        <v>0</v>
      </c>
      <c r="D108" s="3">
        <v>82</v>
      </c>
      <c r="E108" s="3">
        <v>17.809999999999999</v>
      </c>
      <c r="F108" s="3">
        <v>0</v>
      </c>
      <c r="G108" s="3">
        <v>0.67</v>
      </c>
    </row>
    <row r="109" spans="1:7">
      <c r="A109" s="1" t="s">
        <v>242</v>
      </c>
      <c r="B109" s="2">
        <v>100</v>
      </c>
      <c r="C109" s="2" t="s">
        <v>0</v>
      </c>
      <c r="D109" s="3">
        <v>116</v>
      </c>
      <c r="E109" s="4">
        <v>20.170000000000002</v>
      </c>
      <c r="F109" s="3">
        <v>0</v>
      </c>
      <c r="G109" s="3">
        <v>3.34</v>
      </c>
    </row>
    <row r="110" spans="1:7">
      <c r="A110" s="1" t="s">
        <v>239</v>
      </c>
      <c r="B110" s="2">
        <v>100</v>
      </c>
      <c r="C110" s="2" t="s">
        <v>0</v>
      </c>
      <c r="D110" s="3">
        <v>108</v>
      </c>
      <c r="E110" s="4">
        <v>20.350000000000001</v>
      </c>
      <c r="F110" s="3">
        <v>0</v>
      </c>
      <c r="G110" s="3">
        <v>2.37</v>
      </c>
    </row>
    <row r="111" spans="1:7">
      <c r="A111" s="1" t="s">
        <v>238</v>
      </c>
      <c r="B111" s="2">
        <v>100</v>
      </c>
      <c r="C111" s="2" t="s">
        <v>0</v>
      </c>
      <c r="D111" s="3">
        <v>111</v>
      </c>
      <c r="E111" s="4">
        <v>24.6</v>
      </c>
      <c r="F111" s="3">
        <v>0</v>
      </c>
      <c r="G111" s="3">
        <v>0.65</v>
      </c>
    </row>
    <row r="112" spans="1:7">
      <c r="A112" s="1" t="s">
        <v>237</v>
      </c>
      <c r="B112" s="2">
        <v>100</v>
      </c>
      <c r="C112" s="2" t="s">
        <v>0</v>
      </c>
      <c r="D112" s="3">
        <v>124</v>
      </c>
      <c r="E112" s="3">
        <v>19.600000000000001</v>
      </c>
      <c r="F112" s="3">
        <v>2.93</v>
      </c>
      <c r="G112" s="3">
        <v>3.8</v>
      </c>
    </row>
    <row r="113" spans="1:7">
      <c r="A113" s="1" t="s">
        <v>240</v>
      </c>
      <c r="B113" s="2">
        <v>100</v>
      </c>
      <c r="C113" s="2" t="s">
        <v>0</v>
      </c>
      <c r="D113" s="3">
        <v>228</v>
      </c>
      <c r="E113" s="3">
        <v>17.84</v>
      </c>
      <c r="F113" s="3">
        <v>2.2599999999999998</v>
      </c>
      <c r="G113" s="4">
        <v>16.36</v>
      </c>
    </row>
    <row r="114" spans="1:7">
      <c r="A114" s="1" t="s">
        <v>57</v>
      </c>
      <c r="B114" s="2">
        <v>100</v>
      </c>
      <c r="C114" s="2" t="s">
        <v>0</v>
      </c>
      <c r="D114" s="3">
        <v>34</v>
      </c>
      <c r="E114" s="3">
        <v>0.84</v>
      </c>
      <c r="F114" s="3">
        <v>8.16</v>
      </c>
      <c r="G114" s="3">
        <v>0.19</v>
      </c>
    </row>
    <row r="115" spans="1:7">
      <c r="A115" s="1" t="s">
        <v>68</v>
      </c>
      <c r="B115" s="2">
        <v>100</v>
      </c>
      <c r="C115" s="2" t="s">
        <v>0</v>
      </c>
      <c r="D115" s="3">
        <v>196</v>
      </c>
      <c r="E115" s="3">
        <v>1.63</v>
      </c>
      <c r="F115" s="3">
        <v>44.17</v>
      </c>
      <c r="G115" s="3">
        <v>1.25</v>
      </c>
    </row>
    <row r="116" spans="1:7">
      <c r="A116" s="1" t="s">
        <v>126</v>
      </c>
      <c r="B116" s="2">
        <v>100</v>
      </c>
      <c r="C116" s="2" t="s">
        <v>0</v>
      </c>
      <c r="D116" s="4">
        <v>379</v>
      </c>
      <c r="E116" s="4">
        <v>22.5</v>
      </c>
      <c r="F116" s="4">
        <v>71</v>
      </c>
      <c r="G116" s="3">
        <v>1.55</v>
      </c>
    </row>
    <row r="117" spans="1:7">
      <c r="A117" s="1" t="s">
        <v>127</v>
      </c>
      <c r="B117" s="2">
        <v>100</v>
      </c>
      <c r="C117" s="2" t="s">
        <v>0</v>
      </c>
      <c r="D117" s="4">
        <v>387</v>
      </c>
      <c r="E117" s="3">
        <v>5.72</v>
      </c>
      <c r="F117" s="4">
        <v>83.29</v>
      </c>
      <c r="G117" s="3">
        <v>5.67</v>
      </c>
    </row>
    <row r="118" spans="1:7">
      <c r="A118" s="1" t="s">
        <v>128</v>
      </c>
      <c r="B118" s="2">
        <v>100</v>
      </c>
      <c r="C118" s="2" t="s">
        <v>0</v>
      </c>
      <c r="D118" s="3">
        <v>369</v>
      </c>
      <c r="E118" s="3">
        <v>12.4</v>
      </c>
      <c r="F118" s="4">
        <v>80.599999999999994</v>
      </c>
      <c r="G118" s="3">
        <v>1</v>
      </c>
    </row>
    <row r="119" spans="1:7">
      <c r="A119" s="1" t="s">
        <v>67</v>
      </c>
      <c r="B119" s="2">
        <v>100</v>
      </c>
      <c r="C119" s="2" t="s">
        <v>0</v>
      </c>
      <c r="D119" s="3">
        <v>63</v>
      </c>
      <c r="E119" s="3">
        <v>1.06</v>
      </c>
      <c r="F119" s="3">
        <v>16.010000000000002</v>
      </c>
      <c r="G119" s="3">
        <v>0.2</v>
      </c>
    </row>
    <row r="120" spans="1:7">
      <c r="A120" s="1" t="s">
        <v>110</v>
      </c>
      <c r="B120" s="2">
        <v>100</v>
      </c>
      <c r="C120" s="2" t="s">
        <v>0</v>
      </c>
      <c r="D120" s="3">
        <v>73</v>
      </c>
      <c r="E120" s="3">
        <v>16.399999999999999</v>
      </c>
      <c r="F120" s="3">
        <v>0</v>
      </c>
      <c r="G120" s="3">
        <v>0.3</v>
      </c>
    </row>
    <row r="121" spans="1:7">
      <c r="A121" s="1" t="s">
        <v>73</v>
      </c>
      <c r="B121" s="2">
        <v>100</v>
      </c>
      <c r="C121" s="2" t="s">
        <v>0</v>
      </c>
      <c r="D121" s="3">
        <v>364</v>
      </c>
      <c r="E121" s="3">
        <v>19.3</v>
      </c>
      <c r="F121" s="3">
        <v>60.65</v>
      </c>
      <c r="G121" s="3">
        <v>6.04</v>
      </c>
    </row>
    <row r="122" spans="1:7">
      <c r="A122" s="1" t="s">
        <v>71</v>
      </c>
      <c r="B122" s="2">
        <v>100</v>
      </c>
      <c r="C122" s="2" t="s">
        <v>0</v>
      </c>
      <c r="D122" s="3">
        <v>120</v>
      </c>
      <c r="E122" s="4">
        <v>20.13</v>
      </c>
      <c r="F122" s="3">
        <v>0</v>
      </c>
      <c r="G122" s="3">
        <v>3.81</v>
      </c>
    </row>
    <row r="123" spans="1:7">
      <c r="A123" s="1" t="s">
        <v>69</v>
      </c>
      <c r="B123" s="2">
        <v>100</v>
      </c>
      <c r="C123" s="2" t="s">
        <v>0</v>
      </c>
      <c r="D123" s="3">
        <v>114</v>
      </c>
      <c r="E123" s="4">
        <v>21.23</v>
      </c>
      <c r="F123" s="3">
        <v>0</v>
      </c>
      <c r="G123" s="3">
        <v>2.59</v>
      </c>
    </row>
    <row r="124" spans="1:7">
      <c r="A124" s="1" t="s">
        <v>70</v>
      </c>
      <c r="B124" s="2">
        <v>100</v>
      </c>
      <c r="C124" s="2" t="s">
        <v>0</v>
      </c>
      <c r="D124" s="3">
        <v>116</v>
      </c>
      <c r="E124" s="3">
        <v>18</v>
      </c>
      <c r="F124" s="3">
        <v>2</v>
      </c>
      <c r="G124" s="3">
        <v>4</v>
      </c>
    </row>
    <row r="125" spans="1:7">
      <c r="A125" s="1" t="s">
        <v>72</v>
      </c>
      <c r="B125" s="2">
        <v>100</v>
      </c>
      <c r="C125" s="2" t="s">
        <v>0</v>
      </c>
      <c r="D125" s="3">
        <v>119</v>
      </c>
      <c r="E125" s="3">
        <v>16.920000000000002</v>
      </c>
      <c r="F125" s="3">
        <v>0.73</v>
      </c>
      <c r="G125" s="3">
        <v>4.83</v>
      </c>
    </row>
    <row r="126" spans="1:7">
      <c r="A126" s="1" t="s">
        <v>129</v>
      </c>
      <c r="B126" s="2">
        <v>100</v>
      </c>
      <c r="C126" s="2" t="s">
        <v>0</v>
      </c>
      <c r="D126" s="3">
        <v>61</v>
      </c>
      <c r="E126" s="3">
        <v>1.1399999999999999</v>
      </c>
      <c r="F126" s="3">
        <v>14.66</v>
      </c>
      <c r="G126" s="3">
        <v>0.52</v>
      </c>
    </row>
    <row r="127" spans="1:7">
      <c r="A127" s="1" t="s">
        <v>96</v>
      </c>
      <c r="B127" s="2">
        <v>100</v>
      </c>
      <c r="C127" s="2" t="s">
        <v>0</v>
      </c>
      <c r="D127" s="3">
        <v>340</v>
      </c>
      <c r="E127" s="3">
        <v>9.5</v>
      </c>
      <c r="F127" s="3">
        <v>63</v>
      </c>
      <c r="G127" s="3">
        <v>1.5</v>
      </c>
    </row>
    <row r="128" spans="1:7">
      <c r="A128" s="1" t="s">
        <v>95</v>
      </c>
      <c r="B128" s="2">
        <v>100</v>
      </c>
      <c r="C128" s="2" t="s">
        <v>0</v>
      </c>
      <c r="D128" s="3">
        <v>351</v>
      </c>
      <c r="E128" s="3">
        <v>13</v>
      </c>
      <c r="F128" s="3">
        <v>48</v>
      </c>
      <c r="G128" s="3">
        <v>6.5</v>
      </c>
    </row>
    <row r="129" spans="1:7">
      <c r="A129" s="1" t="s">
        <v>82</v>
      </c>
      <c r="B129" s="2">
        <v>100</v>
      </c>
      <c r="C129" s="2" t="s">
        <v>0</v>
      </c>
      <c r="D129" s="3">
        <v>354</v>
      </c>
      <c r="E129" s="3">
        <v>3.33</v>
      </c>
      <c r="F129" s="3">
        <v>15.23</v>
      </c>
      <c r="G129" s="4">
        <v>33.49</v>
      </c>
    </row>
    <row r="130" spans="1:7">
      <c r="A130" s="1" t="s">
        <v>98</v>
      </c>
      <c r="B130" s="2">
        <v>100</v>
      </c>
      <c r="C130" s="2" t="s">
        <v>0</v>
      </c>
      <c r="D130" s="3">
        <v>12</v>
      </c>
      <c r="E130" s="3">
        <v>0.59</v>
      </c>
      <c r="F130" s="3">
        <v>2.16</v>
      </c>
      <c r="G130" s="3">
        <v>0.16</v>
      </c>
    </row>
    <row r="131" spans="1:7">
      <c r="A131" s="1" t="s">
        <v>53</v>
      </c>
      <c r="B131" s="2">
        <v>100</v>
      </c>
      <c r="C131" s="2" t="s">
        <v>0</v>
      </c>
      <c r="D131" s="3">
        <v>25</v>
      </c>
      <c r="E131" s="3">
        <v>1.28</v>
      </c>
      <c r="F131" s="3">
        <v>5.8</v>
      </c>
      <c r="G131" s="3">
        <v>0.1</v>
      </c>
    </row>
    <row r="132" spans="1:7">
      <c r="A132" s="1" t="s">
        <v>54</v>
      </c>
      <c r="B132" s="2">
        <v>100</v>
      </c>
      <c r="C132" s="2" t="s">
        <v>0</v>
      </c>
      <c r="D132" s="3">
        <v>31</v>
      </c>
      <c r="E132" s="3">
        <v>1.43</v>
      </c>
      <c r="F132" s="3">
        <v>7.37</v>
      </c>
      <c r="G132" s="3">
        <v>0.16</v>
      </c>
    </row>
    <row r="133" spans="1:7">
      <c r="A133" s="1" t="s">
        <v>55</v>
      </c>
      <c r="B133" s="2">
        <v>100</v>
      </c>
      <c r="C133" s="2" t="s">
        <v>0</v>
      </c>
      <c r="D133" s="3">
        <v>27</v>
      </c>
      <c r="E133" s="3">
        <v>2</v>
      </c>
      <c r="F133" s="3">
        <v>6.1</v>
      </c>
      <c r="G133" s="3">
        <v>0.1</v>
      </c>
    </row>
    <row r="134" spans="1:7">
      <c r="A134" s="1" t="s">
        <v>189</v>
      </c>
      <c r="B134" s="2">
        <v>100</v>
      </c>
      <c r="C134" s="2" t="s">
        <v>0</v>
      </c>
      <c r="D134" s="3">
        <v>92</v>
      </c>
      <c r="E134" s="3">
        <v>19.440000000000001</v>
      </c>
      <c r="F134" s="3">
        <v>0</v>
      </c>
      <c r="G134" s="3">
        <v>0.98</v>
      </c>
    </row>
    <row r="135" spans="1:7">
      <c r="A135" s="1" t="s">
        <v>56</v>
      </c>
      <c r="B135" s="2">
        <v>100</v>
      </c>
      <c r="C135" s="2" t="s">
        <v>0</v>
      </c>
      <c r="D135" s="4">
        <v>884</v>
      </c>
      <c r="E135" s="3">
        <v>0</v>
      </c>
      <c r="F135" s="3">
        <v>0</v>
      </c>
      <c r="G135" s="4">
        <v>100</v>
      </c>
    </row>
    <row r="136" spans="1:7">
      <c r="A136" s="1" t="s">
        <v>92</v>
      </c>
      <c r="B136" s="2">
        <v>100</v>
      </c>
      <c r="C136" s="2" t="s">
        <v>0</v>
      </c>
      <c r="D136" s="4">
        <v>376</v>
      </c>
      <c r="E136" s="3">
        <v>12.76</v>
      </c>
      <c r="F136" s="4">
        <v>77.430000000000007</v>
      </c>
      <c r="G136" s="3">
        <v>0.64</v>
      </c>
    </row>
    <row r="137" spans="1:7">
      <c r="A137" s="1" t="s">
        <v>93</v>
      </c>
      <c r="B137" s="2">
        <v>100</v>
      </c>
      <c r="C137" s="2" t="s">
        <v>0</v>
      </c>
      <c r="D137" s="3">
        <v>87</v>
      </c>
      <c r="E137" s="3">
        <v>18.059999999999999</v>
      </c>
      <c r="F137" s="3">
        <v>0.04</v>
      </c>
      <c r="G137" s="3">
        <v>1.08</v>
      </c>
    </row>
    <row r="138" spans="1:7">
      <c r="A138" s="1" t="s">
        <v>94</v>
      </c>
      <c r="B138" s="2">
        <v>100</v>
      </c>
      <c r="C138" s="2" t="s">
        <v>0</v>
      </c>
      <c r="D138" s="3">
        <v>99</v>
      </c>
      <c r="E138" s="4">
        <v>20.52</v>
      </c>
      <c r="F138" s="3">
        <v>0</v>
      </c>
      <c r="G138" s="3">
        <v>1.23</v>
      </c>
    </row>
    <row r="139" spans="1:7">
      <c r="A139" s="1" t="s">
        <v>140</v>
      </c>
      <c r="B139" s="2">
        <v>100</v>
      </c>
      <c r="C139" s="2" t="s">
        <v>0</v>
      </c>
      <c r="D139" s="3">
        <v>90</v>
      </c>
      <c r="E139" s="3">
        <v>18.8</v>
      </c>
      <c r="F139" s="3">
        <v>0.5</v>
      </c>
      <c r="G139" s="3">
        <v>0.9</v>
      </c>
    </row>
    <row r="140" spans="1:7">
      <c r="A140" s="1" t="s">
        <v>65</v>
      </c>
      <c r="B140" s="2">
        <v>100</v>
      </c>
      <c r="C140" s="2" t="s">
        <v>0</v>
      </c>
      <c r="D140" s="3">
        <v>50</v>
      </c>
      <c r="E140" s="3">
        <v>1</v>
      </c>
      <c r="F140" s="3">
        <v>12.18</v>
      </c>
      <c r="G140" s="3">
        <v>0.3</v>
      </c>
    </row>
    <row r="141" spans="1:7">
      <c r="A141" s="1" t="s">
        <v>66</v>
      </c>
      <c r="B141" s="2">
        <v>100</v>
      </c>
      <c r="C141" s="2" t="s">
        <v>0</v>
      </c>
      <c r="D141" s="3">
        <v>75</v>
      </c>
      <c r="E141" s="3">
        <v>0.74</v>
      </c>
      <c r="F141" s="3">
        <v>19.3</v>
      </c>
      <c r="G141" s="3">
        <v>0.1</v>
      </c>
    </row>
    <row r="142" spans="1:7">
      <c r="A142" s="1" t="s">
        <v>200</v>
      </c>
      <c r="B142" s="2">
        <v>100</v>
      </c>
      <c r="C142" s="2" t="s">
        <v>0</v>
      </c>
      <c r="D142" s="3">
        <v>62.7</v>
      </c>
      <c r="E142" s="3">
        <v>12</v>
      </c>
      <c r="F142" s="3">
        <v>3</v>
      </c>
      <c r="G142" s="3">
        <v>0.3</v>
      </c>
    </row>
    <row r="143" spans="1:7">
      <c r="A143" s="1" t="s">
        <v>7</v>
      </c>
      <c r="B143" s="2">
        <v>100</v>
      </c>
      <c r="C143" s="2" t="s">
        <v>0</v>
      </c>
      <c r="D143" s="4">
        <v>400</v>
      </c>
      <c r="E143" s="3">
        <v>0</v>
      </c>
      <c r="F143" s="4">
        <v>100</v>
      </c>
      <c r="G143" s="3">
        <v>0</v>
      </c>
    </row>
    <row r="144" spans="1:7">
      <c r="A144" s="1" t="s">
        <v>130</v>
      </c>
      <c r="B144" s="2">
        <v>100</v>
      </c>
      <c r="C144" s="2" t="s">
        <v>0</v>
      </c>
      <c r="D144" s="3">
        <v>143</v>
      </c>
      <c r="E144" s="4">
        <v>20.88</v>
      </c>
      <c r="F144" s="3">
        <v>0</v>
      </c>
      <c r="G144" s="3">
        <v>5.94</v>
      </c>
    </row>
    <row r="145" spans="1:7">
      <c r="A145" s="1" t="s">
        <v>138</v>
      </c>
      <c r="B145" s="2">
        <v>100</v>
      </c>
      <c r="C145" s="2" t="s">
        <v>0</v>
      </c>
      <c r="D145" s="3">
        <v>319</v>
      </c>
      <c r="E145" s="3">
        <v>14.2</v>
      </c>
      <c r="F145" s="3">
        <v>1.5</v>
      </c>
      <c r="G145" s="4">
        <v>28</v>
      </c>
    </row>
    <row r="146" spans="1:7">
      <c r="A146" s="1" t="s">
        <v>139</v>
      </c>
      <c r="B146" s="2">
        <v>100</v>
      </c>
      <c r="C146" s="2" t="s">
        <v>0</v>
      </c>
      <c r="D146" s="3">
        <v>326</v>
      </c>
      <c r="E146" s="3">
        <v>14.1</v>
      </c>
      <c r="F146" s="3">
        <v>2.2000000000000002</v>
      </c>
      <c r="G146" s="4">
        <v>28.5</v>
      </c>
    </row>
    <row r="147" spans="1:7">
      <c r="A147" s="1" t="s">
        <v>108</v>
      </c>
      <c r="B147" s="2">
        <v>100</v>
      </c>
      <c r="C147" s="2" t="s">
        <v>0</v>
      </c>
      <c r="D147" s="4">
        <v>534</v>
      </c>
      <c r="E147" s="3">
        <v>18.29</v>
      </c>
      <c r="F147" s="3">
        <v>28.88</v>
      </c>
      <c r="G147" s="4">
        <v>42.16</v>
      </c>
    </row>
    <row r="148" spans="1:7">
      <c r="A148" s="1" t="s">
        <v>107</v>
      </c>
      <c r="B148" s="2">
        <v>100</v>
      </c>
      <c r="C148" s="2" t="s">
        <v>0</v>
      </c>
      <c r="D148" s="4">
        <v>884</v>
      </c>
      <c r="E148" s="3">
        <v>0</v>
      </c>
      <c r="F148" s="3">
        <v>0</v>
      </c>
      <c r="G148" s="4">
        <v>100</v>
      </c>
    </row>
    <row r="149" spans="1:7">
      <c r="A149" s="1" t="s">
        <v>135</v>
      </c>
      <c r="B149" s="2">
        <v>100</v>
      </c>
      <c r="C149" s="2" t="s">
        <v>0</v>
      </c>
      <c r="D149" s="3">
        <v>338</v>
      </c>
      <c r="E149" s="4">
        <v>21.46</v>
      </c>
      <c r="F149" s="3">
        <v>63.38</v>
      </c>
      <c r="G149" s="3">
        <v>0.69</v>
      </c>
    </row>
    <row r="150" spans="1:7">
      <c r="A150" s="1" t="s">
        <v>132</v>
      </c>
      <c r="B150" s="2">
        <v>100</v>
      </c>
      <c r="C150" s="2" t="s">
        <v>0</v>
      </c>
      <c r="D150" s="3">
        <v>353</v>
      </c>
      <c r="E150" s="4">
        <v>25.8</v>
      </c>
      <c r="F150" s="3">
        <v>60.08</v>
      </c>
      <c r="G150" s="3">
        <v>1.06</v>
      </c>
    </row>
    <row r="151" spans="1:7">
      <c r="A151" s="1" t="s">
        <v>111</v>
      </c>
      <c r="B151" s="2">
        <v>100</v>
      </c>
      <c r="C151" s="2" t="s">
        <v>0</v>
      </c>
      <c r="D151" s="3">
        <v>149</v>
      </c>
      <c r="E151" s="3">
        <v>6.36</v>
      </c>
      <c r="F151" s="3">
        <v>33.06</v>
      </c>
      <c r="G151" s="3">
        <v>0.5</v>
      </c>
    </row>
    <row r="152" spans="1:7">
      <c r="A152" s="1" t="s">
        <v>136</v>
      </c>
      <c r="B152" s="2">
        <v>100</v>
      </c>
      <c r="C152" s="2" t="s">
        <v>0</v>
      </c>
      <c r="D152" s="3">
        <v>66</v>
      </c>
      <c r="E152" s="3">
        <v>0.83</v>
      </c>
      <c r="F152" s="3">
        <v>16.53</v>
      </c>
      <c r="G152" s="3">
        <v>0.44</v>
      </c>
    </row>
    <row r="153" spans="1:7">
      <c r="A153" s="1" t="s">
        <v>137</v>
      </c>
      <c r="B153" s="2">
        <v>100</v>
      </c>
      <c r="C153" s="2" t="s">
        <v>0</v>
      </c>
      <c r="D153" s="3">
        <v>277</v>
      </c>
      <c r="E153" s="3">
        <v>3.8</v>
      </c>
      <c r="F153" s="4">
        <v>70.7</v>
      </c>
      <c r="G153" s="3">
        <v>1.2</v>
      </c>
    </row>
    <row r="154" spans="1:7">
      <c r="A154" s="1" t="s">
        <v>141</v>
      </c>
      <c r="B154" s="2">
        <v>100</v>
      </c>
      <c r="C154" s="2" t="s">
        <v>0</v>
      </c>
      <c r="D154" s="3">
        <v>371</v>
      </c>
      <c r="E154" s="3">
        <v>13.04</v>
      </c>
      <c r="F154" s="4">
        <v>74.67</v>
      </c>
      <c r="G154" s="3">
        <v>1.51</v>
      </c>
    </row>
    <row r="155" spans="1:7">
      <c r="A155" s="1" t="s">
        <v>85</v>
      </c>
      <c r="B155" s="2">
        <v>100</v>
      </c>
      <c r="C155" s="2" t="s">
        <v>0</v>
      </c>
      <c r="D155" s="3">
        <v>365</v>
      </c>
      <c r="E155" s="3">
        <v>9.42</v>
      </c>
      <c r="F155" s="4">
        <v>74.260000000000005</v>
      </c>
      <c r="G155" s="3">
        <v>4.74</v>
      </c>
    </row>
    <row r="156" spans="1:7">
      <c r="A156" s="1" t="s">
        <v>86</v>
      </c>
      <c r="B156" s="2">
        <v>100</v>
      </c>
      <c r="C156" s="2" t="s">
        <v>0</v>
      </c>
      <c r="D156" s="3">
        <v>86</v>
      </c>
      <c r="E156" s="3">
        <v>3.27</v>
      </c>
      <c r="F156" s="3">
        <v>18.7</v>
      </c>
      <c r="G156" s="3">
        <v>1.35</v>
      </c>
    </row>
    <row r="157" spans="1:7">
      <c r="A157" s="1" t="s">
        <v>87</v>
      </c>
      <c r="B157" s="2">
        <v>100</v>
      </c>
      <c r="C157" s="2" t="s">
        <v>0</v>
      </c>
      <c r="D157" s="4">
        <v>884</v>
      </c>
      <c r="E157" s="3">
        <v>0</v>
      </c>
      <c r="F157" s="3">
        <v>0</v>
      </c>
      <c r="G157" s="4">
        <v>100</v>
      </c>
    </row>
    <row r="158" spans="1:7">
      <c r="A158" s="1" t="s">
        <v>142</v>
      </c>
      <c r="B158" s="2">
        <v>100</v>
      </c>
      <c r="C158" s="2" t="s">
        <v>0</v>
      </c>
      <c r="D158" s="3">
        <v>205</v>
      </c>
      <c r="E158" s="3">
        <v>18.600000000000001</v>
      </c>
      <c r="F158" s="3">
        <v>0</v>
      </c>
      <c r="G158" s="4">
        <v>13.89</v>
      </c>
    </row>
    <row r="159" spans="1:7">
      <c r="A159" s="1" t="s">
        <v>143</v>
      </c>
      <c r="B159" s="2">
        <v>100</v>
      </c>
      <c r="C159" s="2" t="s">
        <v>0</v>
      </c>
      <c r="D159" s="4">
        <v>400</v>
      </c>
      <c r="E159" s="3">
        <v>0</v>
      </c>
      <c r="F159" s="4">
        <v>100</v>
      </c>
      <c r="G159" s="3">
        <v>0</v>
      </c>
    </row>
    <row r="160" spans="1:7">
      <c r="A160" s="1" t="s">
        <v>145</v>
      </c>
      <c r="B160" s="2">
        <v>100</v>
      </c>
      <c r="C160" s="2" t="s">
        <v>0</v>
      </c>
      <c r="D160" s="3">
        <v>42</v>
      </c>
      <c r="E160" s="3">
        <v>3.37</v>
      </c>
      <c r="F160" s="3">
        <v>4.99</v>
      </c>
      <c r="G160" s="3">
        <v>0.97</v>
      </c>
    </row>
    <row r="161" spans="1:7">
      <c r="A161" s="1" t="s">
        <v>147</v>
      </c>
      <c r="B161" s="2">
        <v>100</v>
      </c>
      <c r="C161" s="2" t="s">
        <v>0</v>
      </c>
      <c r="D161" s="3">
        <v>50</v>
      </c>
      <c r="E161" s="3">
        <v>3.3</v>
      </c>
      <c r="F161" s="3">
        <v>4.8</v>
      </c>
      <c r="G161" s="3">
        <v>1.98</v>
      </c>
    </row>
    <row r="162" spans="1:7">
      <c r="A162" s="1" t="s">
        <v>146</v>
      </c>
      <c r="B162" s="2">
        <v>100</v>
      </c>
      <c r="C162" s="2" t="s">
        <v>0</v>
      </c>
      <c r="D162" s="3">
        <v>46</v>
      </c>
      <c r="E162" s="3">
        <v>3.335</v>
      </c>
      <c r="F162" s="3">
        <v>4.8949999999999996</v>
      </c>
      <c r="G162" s="3">
        <v>1.4750000000000001</v>
      </c>
    </row>
    <row r="163" spans="1:7">
      <c r="A163" s="1" t="s">
        <v>148</v>
      </c>
      <c r="B163" s="2">
        <v>100</v>
      </c>
      <c r="C163" s="2" t="s">
        <v>0</v>
      </c>
      <c r="D163" s="3">
        <v>34</v>
      </c>
      <c r="E163" s="3">
        <v>3.6</v>
      </c>
      <c r="F163" s="3">
        <v>4.7</v>
      </c>
      <c r="G163" s="3">
        <v>0.05</v>
      </c>
    </row>
    <row r="164" spans="1:7">
      <c r="A164" s="1" t="s">
        <v>149</v>
      </c>
      <c r="B164" s="2">
        <v>100</v>
      </c>
      <c r="C164" s="2" t="s">
        <v>0</v>
      </c>
      <c r="D164" s="3">
        <v>61</v>
      </c>
      <c r="E164" s="3">
        <v>3.15</v>
      </c>
      <c r="F164" s="3">
        <v>4.78</v>
      </c>
      <c r="G164" s="3">
        <v>3.27</v>
      </c>
    </row>
    <row r="165" spans="1:7">
      <c r="A165" s="1" t="s">
        <v>144</v>
      </c>
      <c r="B165" s="2">
        <v>100</v>
      </c>
      <c r="C165" s="2" t="s">
        <v>0</v>
      </c>
      <c r="D165" s="3">
        <v>362</v>
      </c>
      <c r="E165" s="4">
        <v>36.159999999999997</v>
      </c>
      <c r="F165" s="3">
        <v>51.98</v>
      </c>
      <c r="G165" s="3">
        <v>0.77</v>
      </c>
    </row>
    <row r="166" spans="1:7">
      <c r="A166" s="1" t="s">
        <v>156</v>
      </c>
      <c r="B166" s="2">
        <v>100</v>
      </c>
      <c r="C166" s="2" t="s">
        <v>0</v>
      </c>
      <c r="D166" s="3">
        <v>86</v>
      </c>
      <c r="E166" s="3">
        <v>11.9</v>
      </c>
      <c r="F166" s="3">
        <v>3.69</v>
      </c>
      <c r="G166" s="3">
        <v>2.2400000000000002</v>
      </c>
    </row>
    <row r="167" spans="1:7">
      <c r="A167" s="1" t="s">
        <v>152</v>
      </c>
      <c r="B167" s="2">
        <v>100</v>
      </c>
      <c r="C167" s="2" t="s">
        <v>0</v>
      </c>
      <c r="D167" s="3">
        <v>254</v>
      </c>
      <c r="E167" s="4">
        <v>24.26</v>
      </c>
      <c r="F167" s="3">
        <v>2.77</v>
      </c>
      <c r="G167" s="4">
        <v>15.92</v>
      </c>
    </row>
    <row r="168" spans="1:7">
      <c r="A168" s="1" t="s">
        <v>151</v>
      </c>
      <c r="B168" s="2">
        <v>100</v>
      </c>
      <c r="C168" s="2" t="s">
        <v>0</v>
      </c>
      <c r="D168" s="3">
        <v>300</v>
      </c>
      <c r="E168" s="4">
        <v>22.17</v>
      </c>
      <c r="F168" s="3">
        <v>2.19</v>
      </c>
      <c r="G168" s="4">
        <v>22.35</v>
      </c>
    </row>
    <row r="169" spans="1:7">
      <c r="A169" s="1" t="s">
        <v>153</v>
      </c>
      <c r="B169" s="2">
        <v>100</v>
      </c>
      <c r="C169" s="2" t="s">
        <v>0</v>
      </c>
      <c r="D169" s="3">
        <v>340</v>
      </c>
      <c r="E169" s="3">
        <v>9.6999999999999993</v>
      </c>
      <c r="F169" s="4">
        <v>77.8</v>
      </c>
      <c r="G169" s="3">
        <v>4.9000000000000004</v>
      </c>
    </row>
    <row r="170" spans="1:7">
      <c r="A170" s="1" t="s">
        <v>154</v>
      </c>
      <c r="B170" s="2">
        <v>100</v>
      </c>
      <c r="C170" s="2" t="s">
        <v>0</v>
      </c>
      <c r="D170" s="3">
        <v>341</v>
      </c>
      <c r="E170" s="4">
        <v>25.21</v>
      </c>
      <c r="F170" s="3">
        <v>58.99</v>
      </c>
      <c r="G170" s="3">
        <v>1.64</v>
      </c>
    </row>
    <row r="171" spans="1:7">
      <c r="A171" s="1" t="s">
        <v>157</v>
      </c>
      <c r="B171" s="2">
        <v>100</v>
      </c>
      <c r="C171" s="2" t="s">
        <v>0</v>
      </c>
      <c r="D171" s="4">
        <v>514</v>
      </c>
      <c r="E171" s="3">
        <v>8.15</v>
      </c>
      <c r="F171" s="3">
        <v>61.74</v>
      </c>
      <c r="G171" s="4">
        <v>26.07</v>
      </c>
    </row>
    <row r="172" spans="1:7">
      <c r="A172" s="1" t="s">
        <v>158</v>
      </c>
      <c r="B172" s="2">
        <v>100</v>
      </c>
      <c r="C172" s="2" t="s">
        <v>0</v>
      </c>
      <c r="D172" s="3">
        <v>306</v>
      </c>
      <c r="E172" s="3">
        <v>8.0500000000000007</v>
      </c>
      <c r="F172" s="3">
        <v>32.15</v>
      </c>
      <c r="G172" s="4">
        <v>16.77</v>
      </c>
    </row>
    <row r="173" spans="1:7">
      <c r="A173" s="1" t="s">
        <v>159</v>
      </c>
      <c r="B173" s="2">
        <v>100</v>
      </c>
      <c r="C173" s="2" t="s">
        <v>0</v>
      </c>
      <c r="D173" s="3">
        <v>44</v>
      </c>
      <c r="E173" s="3">
        <v>1.06</v>
      </c>
      <c r="F173" s="3">
        <v>10.55</v>
      </c>
      <c r="G173" s="3">
        <v>0.32</v>
      </c>
    </row>
    <row r="174" spans="1:7">
      <c r="A174" s="1" t="s">
        <v>160</v>
      </c>
      <c r="B174" s="2">
        <v>100</v>
      </c>
      <c r="C174" s="2" t="s">
        <v>0</v>
      </c>
      <c r="D174" s="4">
        <v>384</v>
      </c>
      <c r="E174" s="3">
        <v>14.16</v>
      </c>
      <c r="F174" s="4">
        <v>71.27</v>
      </c>
      <c r="G174" s="3">
        <v>4.4400000000000004</v>
      </c>
    </row>
    <row r="175" spans="1:7">
      <c r="A175" s="1" t="s">
        <v>245</v>
      </c>
      <c r="B175" s="2">
        <v>100</v>
      </c>
      <c r="C175" s="2" t="s">
        <v>0</v>
      </c>
      <c r="D175" s="4">
        <v>654</v>
      </c>
      <c r="E175" s="3">
        <v>15.23</v>
      </c>
      <c r="F175" s="3">
        <v>13.71</v>
      </c>
      <c r="G175" s="4">
        <v>65.209999999999994</v>
      </c>
    </row>
    <row r="176" spans="1:7">
      <c r="A176" s="1" t="s">
        <v>8</v>
      </c>
      <c r="B176" s="2">
        <v>100</v>
      </c>
      <c r="C176" s="2" t="s">
        <v>0</v>
      </c>
      <c r="D176" s="3">
        <v>31</v>
      </c>
      <c r="E176" s="3">
        <v>2</v>
      </c>
      <c r="F176" s="3">
        <v>7.03</v>
      </c>
      <c r="G176" s="3">
        <v>0.1</v>
      </c>
    </row>
    <row r="177" spans="1:7">
      <c r="A177" s="1" t="s">
        <v>162</v>
      </c>
      <c r="B177" s="2">
        <v>100</v>
      </c>
      <c r="C177" s="2" t="s">
        <v>0</v>
      </c>
      <c r="D177" s="4">
        <v>884</v>
      </c>
      <c r="E177" s="3">
        <v>0</v>
      </c>
      <c r="F177" s="3">
        <v>0</v>
      </c>
      <c r="G177" s="4">
        <v>100</v>
      </c>
    </row>
    <row r="178" spans="1:7">
      <c r="A178" s="1" t="s">
        <v>163</v>
      </c>
      <c r="B178" s="2">
        <v>100</v>
      </c>
      <c r="C178" s="2" t="s">
        <v>0</v>
      </c>
      <c r="D178" s="3">
        <v>115</v>
      </c>
      <c r="E178" s="3">
        <v>0.84</v>
      </c>
      <c r="F178" s="3">
        <v>6.26</v>
      </c>
      <c r="G178" s="4">
        <v>10.68</v>
      </c>
    </row>
    <row r="179" spans="1:7">
      <c r="A179" s="1" t="s">
        <v>125</v>
      </c>
      <c r="B179" s="2">
        <v>100</v>
      </c>
      <c r="C179" s="2" t="s">
        <v>0</v>
      </c>
      <c r="D179" s="3">
        <v>133</v>
      </c>
      <c r="E179" s="4">
        <v>21.39</v>
      </c>
      <c r="F179" s="3">
        <v>0</v>
      </c>
      <c r="G179" s="3">
        <v>4.5999999999999996</v>
      </c>
    </row>
    <row r="180" spans="1:7">
      <c r="A180" s="1" t="s">
        <v>168</v>
      </c>
      <c r="B180" s="2">
        <v>100</v>
      </c>
      <c r="C180" s="2" t="s">
        <v>0</v>
      </c>
      <c r="D180" s="3">
        <v>194</v>
      </c>
      <c r="E180" s="3">
        <v>5.2</v>
      </c>
      <c r="F180" s="3">
        <v>36.700000000000003</v>
      </c>
      <c r="G180" s="3">
        <v>2.5</v>
      </c>
    </row>
    <row r="181" spans="1:7">
      <c r="A181" s="1" t="s">
        <v>169</v>
      </c>
      <c r="B181" s="2">
        <v>100</v>
      </c>
      <c r="C181" s="2" t="s">
        <v>0</v>
      </c>
      <c r="D181" s="3">
        <v>39</v>
      </c>
      <c r="E181" s="3">
        <v>0.61</v>
      </c>
      <c r="F181" s="3">
        <v>9.81</v>
      </c>
      <c r="G181" s="3">
        <v>0.14000000000000001</v>
      </c>
    </row>
    <row r="182" spans="1:7">
      <c r="A182" s="1" t="s">
        <v>180</v>
      </c>
      <c r="B182" s="2">
        <v>100</v>
      </c>
      <c r="C182" s="2" t="s">
        <v>0</v>
      </c>
      <c r="D182" s="3">
        <v>27</v>
      </c>
      <c r="E182" s="3">
        <v>1</v>
      </c>
      <c r="F182" s="3">
        <v>6.32</v>
      </c>
      <c r="G182" s="3">
        <v>0.21</v>
      </c>
    </row>
    <row r="183" spans="1:7">
      <c r="A183" s="1" t="s">
        <v>178</v>
      </c>
      <c r="B183" s="2">
        <v>100</v>
      </c>
      <c r="C183" s="2" t="s">
        <v>0</v>
      </c>
      <c r="D183" s="3">
        <v>20</v>
      </c>
      <c r="E183" s="3">
        <v>0.86</v>
      </c>
      <c r="F183" s="3">
        <v>4.6399999999999997</v>
      </c>
      <c r="G183" s="3">
        <v>0.17</v>
      </c>
    </row>
    <row r="184" spans="1:7">
      <c r="A184" s="1" t="s">
        <v>179</v>
      </c>
      <c r="B184" s="2">
        <v>100</v>
      </c>
      <c r="C184" s="2" t="s">
        <v>0</v>
      </c>
      <c r="D184" s="3">
        <v>31</v>
      </c>
      <c r="E184" s="3">
        <v>0.99</v>
      </c>
      <c r="F184" s="3">
        <v>6.03</v>
      </c>
      <c r="G184" s="3">
        <v>0.3</v>
      </c>
    </row>
    <row r="185" spans="1:7">
      <c r="A185" s="1" t="s">
        <v>170</v>
      </c>
      <c r="B185" s="2">
        <v>100</v>
      </c>
      <c r="C185" s="2" t="s">
        <v>0</v>
      </c>
      <c r="D185" s="3">
        <v>371</v>
      </c>
      <c r="E185" s="3">
        <v>13.04</v>
      </c>
      <c r="F185" s="4">
        <v>74.67</v>
      </c>
      <c r="G185" s="3">
        <v>1.51</v>
      </c>
    </row>
    <row r="186" spans="1:7">
      <c r="A186" s="1" t="s">
        <v>177</v>
      </c>
      <c r="B186" s="2">
        <v>100</v>
      </c>
      <c r="C186" s="2" t="s">
        <v>0</v>
      </c>
      <c r="D186" s="4">
        <v>691</v>
      </c>
      <c r="E186" s="3">
        <v>9.17</v>
      </c>
      <c r="F186" s="3">
        <v>13.86</v>
      </c>
      <c r="G186" s="4">
        <v>71.97</v>
      </c>
    </row>
    <row r="187" spans="1:7">
      <c r="A187" s="1" t="s">
        <v>175</v>
      </c>
      <c r="B187" s="2">
        <v>100</v>
      </c>
      <c r="C187" s="2" t="s">
        <v>0</v>
      </c>
      <c r="D187" s="3">
        <v>58</v>
      </c>
      <c r="E187" s="3">
        <v>0.38</v>
      </c>
      <c r="F187" s="3">
        <v>15.46</v>
      </c>
      <c r="G187" s="3">
        <v>0.12</v>
      </c>
    </row>
    <row r="188" spans="1:7">
      <c r="A188" s="1" t="s">
        <v>172</v>
      </c>
      <c r="B188" s="2">
        <v>100</v>
      </c>
      <c r="C188" s="2" t="s">
        <v>0</v>
      </c>
      <c r="D188" s="3">
        <v>39</v>
      </c>
      <c r="E188" s="3">
        <v>0.91</v>
      </c>
      <c r="F188" s="3">
        <v>9.5399999999999991</v>
      </c>
      <c r="G188" s="3">
        <v>0.25</v>
      </c>
    </row>
    <row r="189" spans="1:7">
      <c r="A189" s="1" t="s">
        <v>173</v>
      </c>
      <c r="B189" s="2">
        <v>100</v>
      </c>
      <c r="C189" s="2" t="s">
        <v>0</v>
      </c>
      <c r="D189" s="3">
        <v>239</v>
      </c>
      <c r="E189" s="3">
        <v>3.61</v>
      </c>
      <c r="F189" s="3">
        <v>61.33</v>
      </c>
      <c r="G189" s="3">
        <v>0.76</v>
      </c>
    </row>
    <row r="190" spans="1:7">
      <c r="A190" s="1" t="s">
        <v>174</v>
      </c>
      <c r="B190" s="2">
        <v>100</v>
      </c>
      <c r="C190" s="2" t="s">
        <v>0</v>
      </c>
      <c r="D190" s="4">
        <v>585</v>
      </c>
      <c r="E190" s="4">
        <v>23.68</v>
      </c>
      <c r="F190" s="3">
        <v>21.51</v>
      </c>
      <c r="G190" s="4">
        <v>49.66</v>
      </c>
    </row>
    <row r="191" spans="1:7">
      <c r="A191" s="1" t="s">
        <v>298</v>
      </c>
      <c r="B191" s="2">
        <v>100</v>
      </c>
      <c r="C191" s="2" t="s">
        <v>0</v>
      </c>
      <c r="D191" s="4">
        <v>580</v>
      </c>
      <c r="E191" s="4">
        <v>18</v>
      </c>
      <c r="F191" s="3">
        <v>32</v>
      </c>
      <c r="G191" s="4">
        <v>41</v>
      </c>
    </row>
    <row r="192" spans="1:7">
      <c r="A192" s="1" t="s">
        <v>185</v>
      </c>
      <c r="B192" s="2">
        <v>100</v>
      </c>
      <c r="C192" s="2" t="s">
        <v>0</v>
      </c>
      <c r="D192" s="4">
        <v>562</v>
      </c>
      <c r="E192" s="4">
        <v>20.27</v>
      </c>
      <c r="F192" s="3">
        <v>27.51</v>
      </c>
      <c r="G192" s="4">
        <v>45.39</v>
      </c>
    </row>
    <row r="193" spans="1:7">
      <c r="A193" s="1" t="s">
        <v>186</v>
      </c>
      <c r="B193" s="2">
        <v>100</v>
      </c>
      <c r="C193" s="2" t="s">
        <v>0</v>
      </c>
      <c r="D193" s="4">
        <v>568</v>
      </c>
      <c r="E193" s="4">
        <v>21.35</v>
      </c>
      <c r="F193" s="3">
        <v>26.78</v>
      </c>
      <c r="G193" s="4">
        <v>45.97</v>
      </c>
    </row>
    <row r="194" spans="1:7">
      <c r="A194" s="1" t="s">
        <v>106</v>
      </c>
      <c r="B194" s="2">
        <v>100</v>
      </c>
      <c r="C194" s="2" t="s">
        <v>0</v>
      </c>
      <c r="D194" s="3">
        <v>91</v>
      </c>
      <c r="E194" s="3">
        <v>18.84</v>
      </c>
      <c r="F194" s="3">
        <v>0</v>
      </c>
      <c r="G194" s="3">
        <v>1.19</v>
      </c>
    </row>
    <row r="195" spans="1:7">
      <c r="A195" s="1" t="s">
        <v>115</v>
      </c>
      <c r="B195" s="2">
        <v>100</v>
      </c>
      <c r="C195" s="2" t="s">
        <v>0</v>
      </c>
      <c r="D195" s="3">
        <v>32</v>
      </c>
      <c r="E195" s="3">
        <v>0.63</v>
      </c>
      <c r="F195" s="3">
        <v>8.08</v>
      </c>
      <c r="G195" s="3">
        <v>0.1</v>
      </c>
    </row>
    <row r="196" spans="1:7">
      <c r="A196" s="1" t="s">
        <v>116</v>
      </c>
      <c r="B196" s="2">
        <v>100</v>
      </c>
      <c r="C196" s="2" t="s">
        <v>0</v>
      </c>
      <c r="D196" s="3">
        <v>38</v>
      </c>
      <c r="E196" s="3">
        <v>0.52</v>
      </c>
      <c r="F196" s="3">
        <v>8.9600000000000009</v>
      </c>
      <c r="G196" s="3">
        <v>0.1</v>
      </c>
    </row>
    <row r="197" spans="1:7">
      <c r="A197" s="1" t="s">
        <v>199</v>
      </c>
      <c r="B197" s="2">
        <v>100</v>
      </c>
      <c r="C197" s="2" t="s">
        <v>0</v>
      </c>
      <c r="D197" s="3">
        <v>26</v>
      </c>
      <c r="E197" s="3">
        <v>1</v>
      </c>
      <c r="F197" s="3">
        <v>6.5</v>
      </c>
      <c r="G197" s="3">
        <v>0.1</v>
      </c>
    </row>
    <row r="198" spans="1:7">
      <c r="A198" s="1" t="s">
        <v>199</v>
      </c>
      <c r="B198" s="2">
        <v>100</v>
      </c>
      <c r="C198" s="2" t="s">
        <v>0</v>
      </c>
      <c r="D198" s="3">
        <v>16</v>
      </c>
      <c r="E198" s="3">
        <v>1.21</v>
      </c>
      <c r="F198" s="3">
        <v>3.35</v>
      </c>
      <c r="G198" s="3">
        <v>0.18</v>
      </c>
    </row>
    <row r="199" spans="1:7">
      <c r="A199" s="1" t="s">
        <v>190</v>
      </c>
      <c r="B199" s="2">
        <v>100</v>
      </c>
      <c r="C199" s="2" t="s">
        <v>0</v>
      </c>
      <c r="D199" s="4">
        <v>384</v>
      </c>
      <c r="E199" s="3">
        <v>9.6999999999999993</v>
      </c>
      <c r="F199" s="4">
        <v>80.099999999999994</v>
      </c>
      <c r="G199" s="3">
        <v>3.1</v>
      </c>
    </row>
    <row r="200" spans="1:7">
      <c r="A200" s="1" t="s">
        <v>191</v>
      </c>
      <c r="B200" s="2">
        <v>100</v>
      </c>
      <c r="C200" s="2" t="s">
        <v>0</v>
      </c>
      <c r="D200" s="4">
        <v>387</v>
      </c>
      <c r="E200" s="3">
        <v>12.94</v>
      </c>
      <c r="F200" s="4">
        <v>77.900000000000006</v>
      </c>
      <c r="G200" s="3">
        <v>4.54</v>
      </c>
    </row>
    <row r="201" spans="1:7">
      <c r="A201" s="1" t="s">
        <v>192</v>
      </c>
      <c r="B201" s="2">
        <v>100</v>
      </c>
      <c r="C201" s="2" t="s">
        <v>0</v>
      </c>
      <c r="D201" s="4">
        <v>583</v>
      </c>
      <c r="E201" s="3">
        <v>7.29</v>
      </c>
      <c r="F201" s="3">
        <v>45.06</v>
      </c>
      <c r="G201" s="4">
        <v>43.55</v>
      </c>
    </row>
    <row r="202" spans="1:7">
      <c r="A202" s="1" t="s">
        <v>187</v>
      </c>
      <c r="B202" s="2">
        <v>100</v>
      </c>
      <c r="C202" s="2" t="s">
        <v>0</v>
      </c>
      <c r="D202" s="3">
        <v>46</v>
      </c>
      <c r="E202" s="3">
        <v>0.7</v>
      </c>
      <c r="F202" s="3">
        <v>11.42</v>
      </c>
      <c r="G202" s="3">
        <v>0.28000000000000003</v>
      </c>
    </row>
    <row r="203" spans="1:7">
      <c r="A203" s="1" t="s">
        <v>188</v>
      </c>
      <c r="B203" s="2">
        <v>100</v>
      </c>
      <c r="C203" s="2" t="s">
        <v>0</v>
      </c>
      <c r="D203" s="3">
        <v>240</v>
      </c>
      <c r="E203" s="3">
        <v>2.1800000000000002</v>
      </c>
      <c r="F203" s="3">
        <v>63.88</v>
      </c>
      <c r="G203" s="3">
        <v>0.38</v>
      </c>
    </row>
    <row r="204" spans="1:7">
      <c r="A204" s="1" t="s">
        <v>201</v>
      </c>
      <c r="B204" s="2">
        <v>100</v>
      </c>
      <c r="C204" s="2" t="s">
        <v>0</v>
      </c>
      <c r="D204" s="3">
        <v>16</v>
      </c>
      <c r="E204" s="3">
        <v>0.68</v>
      </c>
      <c r="F204" s="3">
        <v>3.4</v>
      </c>
      <c r="G204" s="3">
        <v>0.1</v>
      </c>
    </row>
    <row r="205" spans="1:7">
      <c r="A205" s="1" t="s">
        <v>241</v>
      </c>
      <c r="B205" s="2">
        <v>100</v>
      </c>
      <c r="C205" s="2" t="s">
        <v>0</v>
      </c>
      <c r="D205" s="3">
        <v>28</v>
      </c>
      <c r="E205" s="3">
        <v>0.9</v>
      </c>
      <c r="F205" s="3">
        <v>6.43</v>
      </c>
      <c r="G205" s="3">
        <v>0.1</v>
      </c>
    </row>
    <row r="206" spans="1:7">
      <c r="A206" s="1" t="s">
        <v>302</v>
      </c>
      <c r="B206" s="2">
        <v>100</v>
      </c>
      <c r="C206" s="2" t="s">
        <v>0</v>
      </c>
      <c r="D206" s="3">
        <v>342</v>
      </c>
      <c r="E206" s="3">
        <v>8.8000000000000007</v>
      </c>
      <c r="F206" s="4">
        <v>68</v>
      </c>
      <c r="G206" s="3">
        <v>2.5</v>
      </c>
    </row>
    <row r="207" spans="1:7">
      <c r="A207" s="1" t="s">
        <v>206</v>
      </c>
      <c r="B207" s="2">
        <v>100</v>
      </c>
      <c r="C207" s="2" t="s">
        <v>0</v>
      </c>
      <c r="D207" s="3">
        <v>358</v>
      </c>
      <c r="E207" s="3">
        <v>6.5</v>
      </c>
      <c r="F207" s="4">
        <v>79.150000000000006</v>
      </c>
      <c r="G207" s="3">
        <v>0.52</v>
      </c>
    </row>
    <row r="208" spans="1:7">
      <c r="A208" s="1" t="s">
        <v>204</v>
      </c>
      <c r="B208" s="2">
        <v>100</v>
      </c>
      <c r="C208" s="2" t="s">
        <v>0</v>
      </c>
      <c r="D208" s="3">
        <v>365</v>
      </c>
      <c r="E208" s="3">
        <v>7.13</v>
      </c>
      <c r="F208" s="4">
        <v>79.95</v>
      </c>
      <c r="G208" s="3">
        <v>0.66</v>
      </c>
    </row>
    <row r="209" spans="1:7">
      <c r="A209" s="1" t="s">
        <v>205</v>
      </c>
      <c r="B209" s="2">
        <v>100</v>
      </c>
      <c r="C209" s="2" t="s">
        <v>0</v>
      </c>
      <c r="D209" s="3">
        <v>360</v>
      </c>
      <c r="E209" s="3">
        <v>6.61</v>
      </c>
      <c r="F209" s="4">
        <v>79.34</v>
      </c>
      <c r="G209" s="3">
        <v>0.57999999999999996</v>
      </c>
    </row>
    <row r="210" spans="1:7">
      <c r="A210" s="1" t="s">
        <v>297</v>
      </c>
      <c r="B210" s="2">
        <v>100</v>
      </c>
      <c r="C210" s="2" t="s">
        <v>0</v>
      </c>
      <c r="D210" s="4">
        <v>380</v>
      </c>
      <c r="E210" s="3">
        <v>7.5</v>
      </c>
      <c r="F210" s="4">
        <v>79</v>
      </c>
      <c r="G210" s="3">
        <v>2.5</v>
      </c>
    </row>
    <row r="211" spans="1:7">
      <c r="A211" s="1" t="s">
        <v>303</v>
      </c>
      <c r="B211" s="2">
        <v>100</v>
      </c>
      <c r="C211" s="2" t="s">
        <v>0</v>
      </c>
      <c r="D211" s="3">
        <v>300</v>
      </c>
      <c r="E211" s="3">
        <v>6</v>
      </c>
      <c r="F211" s="4">
        <v>3</v>
      </c>
      <c r="G211" s="3">
        <v>30</v>
      </c>
    </row>
    <row r="212" spans="1:7">
      <c r="A212" s="1" t="s">
        <v>202</v>
      </c>
      <c r="B212" s="2">
        <v>100</v>
      </c>
      <c r="C212" s="2" t="s">
        <v>0</v>
      </c>
      <c r="D212" s="3">
        <v>299</v>
      </c>
      <c r="E212" s="3">
        <v>3.07</v>
      </c>
      <c r="F212" s="4">
        <v>79.180000000000007</v>
      </c>
      <c r="G212" s="3">
        <v>0.46</v>
      </c>
    </row>
    <row r="213" spans="1:7">
      <c r="A213" s="1" t="s">
        <v>35</v>
      </c>
      <c r="B213" s="2">
        <v>100</v>
      </c>
      <c r="C213" s="2" t="s">
        <v>0</v>
      </c>
      <c r="D213" s="3">
        <v>141</v>
      </c>
      <c r="E213" s="4">
        <v>21.57</v>
      </c>
      <c r="F213" s="3">
        <v>0</v>
      </c>
      <c r="G213" s="3">
        <v>5.47</v>
      </c>
    </row>
    <row r="214" spans="1:7">
      <c r="A214" s="1" t="s">
        <v>36</v>
      </c>
      <c r="B214" s="2">
        <v>100</v>
      </c>
      <c r="C214" s="2" t="s">
        <v>0</v>
      </c>
      <c r="D214" s="3">
        <v>176</v>
      </c>
      <c r="E214" s="4">
        <v>28.11</v>
      </c>
      <c r="F214" s="3">
        <v>5.71</v>
      </c>
      <c r="G214" s="3">
        <v>3.84</v>
      </c>
    </row>
    <row r="215" spans="1:7">
      <c r="A215" s="1" t="s">
        <v>118</v>
      </c>
      <c r="B215" s="2">
        <v>100</v>
      </c>
      <c r="C215" s="2" t="s">
        <v>0</v>
      </c>
      <c r="D215" s="3">
        <v>87</v>
      </c>
      <c r="E215" s="3">
        <v>18.91</v>
      </c>
      <c r="F215" s="3">
        <v>0</v>
      </c>
      <c r="G215" s="3">
        <v>0.72</v>
      </c>
    </row>
    <row r="216" spans="1:7">
      <c r="A216" s="1" t="s">
        <v>166</v>
      </c>
      <c r="B216" s="2">
        <v>100</v>
      </c>
      <c r="C216" s="2" t="s">
        <v>0</v>
      </c>
      <c r="D216" s="3">
        <v>47</v>
      </c>
      <c r="E216" s="3">
        <v>0.94</v>
      </c>
      <c r="F216" s="3">
        <v>11.75</v>
      </c>
      <c r="G216" s="3">
        <v>0.12</v>
      </c>
    </row>
    <row r="217" spans="1:7">
      <c r="A217" s="1" t="s">
        <v>165</v>
      </c>
      <c r="B217" s="2">
        <v>100</v>
      </c>
      <c r="C217" s="2" t="s">
        <v>0</v>
      </c>
      <c r="D217" s="3">
        <v>47</v>
      </c>
      <c r="E217" s="3">
        <v>0.68</v>
      </c>
      <c r="F217" s="3">
        <v>11.01</v>
      </c>
      <c r="G217" s="3">
        <v>0.15</v>
      </c>
    </row>
    <row r="218" spans="1:7">
      <c r="A218" s="1" t="s">
        <v>209</v>
      </c>
      <c r="B218" s="2">
        <v>100</v>
      </c>
      <c r="C218" s="2" t="s">
        <v>0</v>
      </c>
      <c r="D218" s="3">
        <v>72</v>
      </c>
      <c r="E218" s="3">
        <v>2.5</v>
      </c>
      <c r="F218" s="3">
        <v>16.8</v>
      </c>
      <c r="G218" s="3">
        <v>0.1</v>
      </c>
    </row>
    <row r="219" spans="1:7">
      <c r="A219" s="1" t="s">
        <v>133</v>
      </c>
      <c r="B219" s="2">
        <v>100</v>
      </c>
      <c r="C219" s="2" t="s">
        <v>0</v>
      </c>
      <c r="D219" s="3">
        <v>15</v>
      </c>
      <c r="E219" s="3">
        <v>1.36</v>
      </c>
      <c r="F219" s="3">
        <v>2.79</v>
      </c>
      <c r="G219" s="3">
        <v>0.15</v>
      </c>
    </row>
    <row r="220" spans="1:7">
      <c r="A220" s="1" t="s">
        <v>134</v>
      </c>
      <c r="B220" s="2">
        <v>100</v>
      </c>
      <c r="C220" s="2" t="s">
        <v>0</v>
      </c>
      <c r="D220" s="3">
        <v>16</v>
      </c>
      <c r="E220" s="3">
        <v>1.33</v>
      </c>
      <c r="F220" s="3">
        <v>2.2599999999999998</v>
      </c>
      <c r="G220" s="3">
        <v>0.22</v>
      </c>
    </row>
    <row r="221" spans="1:7">
      <c r="A221" s="1" t="s">
        <v>32</v>
      </c>
      <c r="B221" s="2">
        <v>100</v>
      </c>
      <c r="C221" s="2" t="s">
        <v>0</v>
      </c>
      <c r="D221" s="3">
        <v>31</v>
      </c>
      <c r="E221" s="3">
        <v>1.82</v>
      </c>
      <c r="F221" s="3">
        <v>7.13</v>
      </c>
      <c r="G221" s="3">
        <v>0.12</v>
      </c>
    </row>
    <row r="222" spans="1:7">
      <c r="A222" s="1" t="s">
        <v>31</v>
      </c>
      <c r="B222" s="2">
        <v>100</v>
      </c>
      <c r="C222" s="2" t="s">
        <v>0</v>
      </c>
      <c r="D222" s="3">
        <v>31</v>
      </c>
      <c r="E222" s="3">
        <v>1.83</v>
      </c>
      <c r="F222" s="3">
        <v>6.97</v>
      </c>
      <c r="G222" s="3">
        <v>0.22</v>
      </c>
    </row>
    <row r="223" spans="1:7">
      <c r="A223" s="1" t="s">
        <v>212</v>
      </c>
      <c r="B223" s="2">
        <v>100</v>
      </c>
      <c r="C223" s="2" t="s">
        <v>0</v>
      </c>
      <c r="D223" s="4">
        <v>446</v>
      </c>
      <c r="E223" s="4">
        <v>36.49</v>
      </c>
      <c r="F223" s="3">
        <v>30.16</v>
      </c>
      <c r="G223" s="4">
        <v>19.940000000000001</v>
      </c>
    </row>
    <row r="224" spans="1:7">
      <c r="A224" s="1" t="s">
        <v>213</v>
      </c>
      <c r="B224" s="2">
        <v>100</v>
      </c>
      <c r="C224" s="2" t="s">
        <v>0</v>
      </c>
      <c r="D224" s="3">
        <v>147</v>
      </c>
      <c r="E224" s="3">
        <v>12.95</v>
      </c>
      <c r="F224" s="3">
        <v>11.05</v>
      </c>
      <c r="G224" s="3">
        <v>6.8</v>
      </c>
    </row>
    <row r="225" spans="1:7">
      <c r="A225" s="1" t="s">
        <v>211</v>
      </c>
      <c r="B225" s="2">
        <v>100</v>
      </c>
      <c r="C225" s="2" t="s">
        <v>0</v>
      </c>
      <c r="D225" s="4">
        <v>884</v>
      </c>
      <c r="E225" s="3">
        <v>0</v>
      </c>
      <c r="F225" s="3">
        <v>0</v>
      </c>
      <c r="G225" s="4">
        <v>100</v>
      </c>
    </row>
    <row r="226" spans="1:7">
      <c r="A226" s="1" t="s">
        <v>214</v>
      </c>
      <c r="B226" s="2">
        <v>100</v>
      </c>
      <c r="C226" s="2" t="s">
        <v>0</v>
      </c>
      <c r="D226" s="3">
        <v>122</v>
      </c>
      <c r="E226" s="3">
        <v>13.09</v>
      </c>
      <c r="F226" s="3">
        <v>9.57</v>
      </c>
      <c r="G226" s="3">
        <v>6.7</v>
      </c>
    </row>
    <row r="227" spans="1:7">
      <c r="A227" s="1" t="s">
        <v>215</v>
      </c>
      <c r="B227" s="2">
        <v>100</v>
      </c>
      <c r="C227" s="2" t="s">
        <v>0</v>
      </c>
      <c r="D227" s="3">
        <v>371</v>
      </c>
      <c r="E227" s="3">
        <v>13.04</v>
      </c>
      <c r="F227" s="4">
        <v>74.67</v>
      </c>
      <c r="G227" s="3">
        <v>1.51</v>
      </c>
    </row>
    <row r="228" spans="1:7">
      <c r="A228" s="1" t="s">
        <v>216</v>
      </c>
      <c r="B228" s="2">
        <v>100</v>
      </c>
      <c r="C228" s="2" t="s">
        <v>0</v>
      </c>
      <c r="D228" s="3">
        <v>371</v>
      </c>
      <c r="E228" s="3">
        <v>13.04</v>
      </c>
      <c r="F228" s="4">
        <v>74.67</v>
      </c>
      <c r="G228" s="3">
        <v>1.51</v>
      </c>
    </row>
    <row r="229" spans="1:7">
      <c r="A229" s="1" t="s">
        <v>217</v>
      </c>
      <c r="B229" s="2">
        <v>100</v>
      </c>
      <c r="C229" s="2" t="s">
        <v>0</v>
      </c>
      <c r="D229" s="3">
        <v>372</v>
      </c>
      <c r="E229" s="3">
        <v>13.35</v>
      </c>
      <c r="F229" s="4">
        <v>74.81</v>
      </c>
      <c r="G229" s="3">
        <v>1.57</v>
      </c>
    </row>
    <row r="230" spans="1:7">
      <c r="A230" s="1" t="s">
        <v>218</v>
      </c>
      <c r="B230" s="2">
        <v>100</v>
      </c>
      <c r="C230" s="2" t="s">
        <v>0</v>
      </c>
      <c r="D230" s="3">
        <v>348</v>
      </c>
      <c r="E230" s="3">
        <v>14.63</v>
      </c>
      <c r="F230" s="4">
        <v>75.03</v>
      </c>
      <c r="G230" s="3">
        <v>1.4</v>
      </c>
    </row>
    <row r="231" spans="1:7">
      <c r="A231" s="1" t="s">
        <v>219</v>
      </c>
      <c r="B231" s="2">
        <v>100</v>
      </c>
      <c r="C231" s="2" t="s">
        <v>0</v>
      </c>
      <c r="D231" s="3">
        <v>23</v>
      </c>
      <c r="E231" s="3">
        <v>2.86</v>
      </c>
      <c r="F231" s="3">
        <v>3.63</v>
      </c>
      <c r="G231" s="3">
        <v>0.39</v>
      </c>
    </row>
    <row r="232" spans="1:7">
      <c r="A232" s="1" t="s">
        <v>220</v>
      </c>
      <c r="B232" s="2">
        <v>100</v>
      </c>
      <c r="C232" s="2" t="s">
        <v>0</v>
      </c>
      <c r="D232" s="3">
        <v>23</v>
      </c>
      <c r="E232" s="3">
        <v>2.81</v>
      </c>
      <c r="F232" s="3">
        <v>3.4</v>
      </c>
      <c r="G232" s="3">
        <v>0.5</v>
      </c>
    </row>
    <row r="233" spans="1:7">
      <c r="A233" s="1" t="s">
        <v>50</v>
      </c>
      <c r="B233" s="2">
        <v>100</v>
      </c>
      <c r="C233" s="2" t="s">
        <v>0</v>
      </c>
      <c r="D233" s="3">
        <v>43</v>
      </c>
      <c r="E233" s="3">
        <v>3.38</v>
      </c>
      <c r="F233" s="3">
        <v>8.9499999999999993</v>
      </c>
      <c r="G233" s="3">
        <v>0.3</v>
      </c>
    </row>
    <row r="234" spans="1:7">
      <c r="A234" s="1" t="s">
        <v>167</v>
      </c>
      <c r="B234" s="2">
        <v>100</v>
      </c>
      <c r="C234" s="2" t="s">
        <v>0</v>
      </c>
      <c r="D234" s="3">
        <v>115</v>
      </c>
      <c r="E234" s="4">
        <v>22.86</v>
      </c>
      <c r="F234" s="3">
        <v>0</v>
      </c>
      <c r="G234" s="3">
        <v>1.96</v>
      </c>
    </row>
    <row r="235" spans="1:7">
      <c r="A235" s="1" t="s">
        <v>223</v>
      </c>
      <c r="B235" s="2">
        <v>100</v>
      </c>
      <c r="C235" s="2" t="s">
        <v>0</v>
      </c>
      <c r="D235" s="4">
        <v>380</v>
      </c>
      <c r="E235" s="3">
        <v>0.12</v>
      </c>
      <c r="F235" s="4">
        <v>98.09</v>
      </c>
      <c r="G235" s="3">
        <v>0</v>
      </c>
    </row>
    <row r="236" spans="1:7">
      <c r="A236" s="1" t="s">
        <v>225</v>
      </c>
      <c r="B236" s="2">
        <v>100</v>
      </c>
      <c r="C236" s="2" t="s">
        <v>0</v>
      </c>
      <c r="D236" s="4">
        <v>387</v>
      </c>
      <c r="E236" s="3">
        <v>0</v>
      </c>
      <c r="F236" s="4">
        <v>99.98</v>
      </c>
      <c r="G236" s="3">
        <v>0</v>
      </c>
    </row>
    <row r="237" spans="1:7">
      <c r="A237" s="1" t="s">
        <v>247</v>
      </c>
      <c r="B237" s="2">
        <v>100</v>
      </c>
      <c r="C237" s="2" t="s">
        <v>0</v>
      </c>
      <c r="D237" s="3">
        <v>342</v>
      </c>
      <c r="E237" s="3">
        <v>11.31</v>
      </c>
      <c r="F237" s="4">
        <v>75.900000000000006</v>
      </c>
      <c r="G237" s="3">
        <v>1.71</v>
      </c>
    </row>
    <row r="238" spans="1:7">
      <c r="A238" s="1" t="s">
        <v>248</v>
      </c>
      <c r="B238" s="2">
        <v>100</v>
      </c>
      <c r="C238" s="2" t="s">
        <v>0</v>
      </c>
      <c r="D238" s="3">
        <v>339</v>
      </c>
      <c r="E238" s="3">
        <v>13.7</v>
      </c>
      <c r="F238" s="4">
        <v>72.569999999999993</v>
      </c>
      <c r="G238" s="3">
        <v>1.87</v>
      </c>
    </row>
    <row r="239" spans="1:7">
      <c r="A239" s="1" t="s">
        <v>229</v>
      </c>
      <c r="B239" s="2">
        <v>100</v>
      </c>
      <c r="C239" s="2" t="s">
        <v>0</v>
      </c>
      <c r="D239" s="3">
        <v>96</v>
      </c>
      <c r="E239" s="4">
        <v>20.079999999999998</v>
      </c>
      <c r="F239" s="3">
        <v>0</v>
      </c>
      <c r="G239" s="3">
        <v>1.7</v>
      </c>
    </row>
    <row r="240" spans="1:7">
      <c r="A240" s="1" t="s">
        <v>230</v>
      </c>
      <c r="B240" s="2">
        <v>100</v>
      </c>
      <c r="C240" s="2" t="s">
        <v>0</v>
      </c>
      <c r="D240" s="3">
        <v>18</v>
      </c>
      <c r="E240" s="3">
        <v>0.88</v>
      </c>
      <c r="F240" s="3">
        <v>3.92</v>
      </c>
      <c r="G240" s="3">
        <v>0.2</v>
      </c>
    </row>
    <row r="241" spans="1:7">
      <c r="A241" s="1" t="s">
        <v>233</v>
      </c>
      <c r="B241" s="2">
        <v>100</v>
      </c>
      <c r="C241" s="2" t="s">
        <v>0</v>
      </c>
      <c r="D241" s="3">
        <v>15</v>
      </c>
      <c r="E241" s="3">
        <v>0.98</v>
      </c>
      <c r="F241" s="3">
        <v>2.98</v>
      </c>
      <c r="G241" s="3">
        <v>0.26</v>
      </c>
    </row>
    <row r="242" spans="1:7">
      <c r="A242" s="1" t="s">
        <v>231</v>
      </c>
      <c r="B242" s="2">
        <v>100</v>
      </c>
      <c r="C242" s="2" t="s">
        <v>0</v>
      </c>
      <c r="D242" s="3">
        <v>17</v>
      </c>
      <c r="E242" s="3">
        <v>0.78</v>
      </c>
      <c r="F242" s="3">
        <v>4</v>
      </c>
      <c r="G242" s="3">
        <v>0.13</v>
      </c>
    </row>
    <row r="243" spans="1:7">
      <c r="A243" s="1" t="s">
        <v>232</v>
      </c>
      <c r="B243" s="2">
        <v>100</v>
      </c>
      <c r="C243" s="2" t="s">
        <v>0</v>
      </c>
      <c r="D243" s="3">
        <v>16</v>
      </c>
      <c r="E243" s="3">
        <v>1.1599999999999999</v>
      </c>
      <c r="F243" s="3">
        <v>3.18</v>
      </c>
      <c r="G243" s="3">
        <v>0.19</v>
      </c>
    </row>
    <row r="244" spans="1:7">
      <c r="A244" s="1" t="s">
        <v>235</v>
      </c>
      <c r="B244" s="2">
        <v>100</v>
      </c>
      <c r="C244" s="2" t="s">
        <v>0</v>
      </c>
      <c r="D244" s="3">
        <v>144</v>
      </c>
      <c r="E244" s="4">
        <v>23.33</v>
      </c>
      <c r="F244" s="3">
        <v>0</v>
      </c>
      <c r="G244" s="3">
        <v>4.9000000000000004</v>
      </c>
    </row>
    <row r="245" spans="1:7">
      <c r="A245" s="1" t="s">
        <v>236</v>
      </c>
      <c r="B245" s="2">
        <v>100</v>
      </c>
      <c r="C245" s="2" t="s">
        <v>0</v>
      </c>
      <c r="D245" s="3">
        <v>128</v>
      </c>
      <c r="E245" s="4">
        <v>23.62</v>
      </c>
      <c r="F245" s="3">
        <v>0</v>
      </c>
      <c r="G245" s="3">
        <v>2.97</v>
      </c>
    </row>
    <row r="246" spans="1:7">
      <c r="A246" s="1" t="s">
        <v>296</v>
      </c>
      <c r="B246" s="2">
        <v>100</v>
      </c>
      <c r="C246" s="2" t="s">
        <v>0</v>
      </c>
      <c r="D246" s="3">
        <v>108</v>
      </c>
      <c r="E246" s="4">
        <v>16</v>
      </c>
      <c r="F246" s="3">
        <v>5</v>
      </c>
      <c r="G246" s="3">
        <v>2.2999999999999998</v>
      </c>
    </row>
    <row r="247" spans="1:7">
      <c r="A247" s="5" t="s">
        <v>9</v>
      </c>
      <c r="B247" s="2">
        <v>100</v>
      </c>
      <c r="C247" s="2" t="s">
        <v>0</v>
      </c>
      <c r="D247" s="4">
        <v>489</v>
      </c>
      <c r="E247" s="3">
        <v>7.79</v>
      </c>
      <c r="F247" s="4">
        <v>65.56</v>
      </c>
      <c r="G247" s="4">
        <v>23.36</v>
      </c>
    </row>
    <row r="248" spans="1:7">
      <c r="A248" s="1" t="s">
        <v>164</v>
      </c>
      <c r="B248" s="2">
        <v>100</v>
      </c>
      <c r="C248" s="2" t="s">
        <v>0</v>
      </c>
      <c r="D248" s="3">
        <v>40</v>
      </c>
      <c r="E248" s="3">
        <v>1.1000000000000001</v>
      </c>
      <c r="F248" s="3">
        <v>9.34</v>
      </c>
      <c r="G248" s="3">
        <v>0.1</v>
      </c>
    </row>
    <row r="249" spans="1:7">
      <c r="A249" s="1" t="s">
        <v>195</v>
      </c>
      <c r="B249" s="2">
        <v>100</v>
      </c>
      <c r="C249" s="2" t="s">
        <v>0</v>
      </c>
      <c r="D249" s="3">
        <v>136</v>
      </c>
      <c r="E249" s="4">
        <v>20.48</v>
      </c>
      <c r="F249" s="3">
        <v>0</v>
      </c>
      <c r="G249" s="3">
        <v>5.41</v>
      </c>
    </row>
    <row r="250" spans="1:7">
      <c r="A250" s="1" t="s">
        <v>194</v>
      </c>
      <c r="B250" s="2">
        <v>100</v>
      </c>
      <c r="C250" s="2" t="s">
        <v>0</v>
      </c>
      <c r="D250" s="3">
        <v>120</v>
      </c>
      <c r="E250" s="4">
        <v>20.65</v>
      </c>
      <c r="F250" s="3">
        <v>0</v>
      </c>
      <c r="G250" s="3">
        <v>3.53</v>
      </c>
    </row>
    <row r="251" spans="1:7">
      <c r="A251" s="1" t="s">
        <v>193</v>
      </c>
      <c r="B251" s="2">
        <v>100</v>
      </c>
      <c r="C251" s="2" t="s">
        <v>0</v>
      </c>
      <c r="D251" s="4">
        <v>458</v>
      </c>
      <c r="E251" s="3">
        <v>11.6</v>
      </c>
      <c r="F251" s="3">
        <v>0.66</v>
      </c>
      <c r="G251" s="4">
        <v>45.04</v>
      </c>
    </row>
    <row r="252" spans="1:7">
      <c r="A252" s="1" t="s">
        <v>104</v>
      </c>
      <c r="B252" s="2">
        <v>100</v>
      </c>
      <c r="C252" s="2" t="s">
        <v>0</v>
      </c>
      <c r="D252" s="3">
        <v>249</v>
      </c>
      <c r="E252" s="3">
        <v>3.3</v>
      </c>
      <c r="F252" s="3">
        <v>63.87</v>
      </c>
      <c r="G252" s="3">
        <v>0.93</v>
      </c>
    </row>
    <row r="253" spans="1:7">
      <c r="A253" s="1" t="s">
        <v>105</v>
      </c>
      <c r="B253" s="2">
        <v>100</v>
      </c>
      <c r="C253" s="2" t="s">
        <v>0</v>
      </c>
      <c r="D253" s="4">
        <v>902</v>
      </c>
      <c r="E253" s="3">
        <v>0</v>
      </c>
      <c r="F253" s="3">
        <v>0</v>
      </c>
      <c r="G253" s="4">
        <v>100</v>
      </c>
    </row>
    <row r="254" spans="1:7">
      <c r="A254" s="1" t="s">
        <v>10</v>
      </c>
      <c r="B254" s="2">
        <v>100</v>
      </c>
      <c r="C254" s="2" t="s">
        <v>0</v>
      </c>
      <c r="D254" s="3">
        <v>368</v>
      </c>
      <c r="E254" s="3">
        <v>0</v>
      </c>
      <c r="F254" s="4">
        <v>92</v>
      </c>
      <c r="G254" s="3">
        <v>0</v>
      </c>
    </row>
    <row r="255" spans="1:7">
      <c r="A255" s="1" t="s">
        <v>243</v>
      </c>
      <c r="B255" s="2">
        <v>100</v>
      </c>
      <c r="C255" s="2" t="s">
        <v>0</v>
      </c>
      <c r="D255" s="4">
        <v>433</v>
      </c>
      <c r="E255" s="3">
        <v>6.6</v>
      </c>
      <c r="F255" s="4">
        <v>72.400000000000006</v>
      </c>
      <c r="G255" s="4">
        <v>14.2</v>
      </c>
    </row>
    <row r="256" spans="1:7">
      <c r="A256" s="1" t="s">
        <v>244</v>
      </c>
      <c r="B256" s="2">
        <v>100</v>
      </c>
      <c r="C256" s="2" t="s">
        <v>0</v>
      </c>
      <c r="D256" s="4">
        <v>441</v>
      </c>
      <c r="E256" s="3">
        <v>5</v>
      </c>
      <c r="F256" s="4">
        <v>73.599999999999994</v>
      </c>
      <c r="G256" s="4">
        <v>15.2</v>
      </c>
    </row>
    <row r="257" spans="1:7">
      <c r="A257" s="1" t="s">
        <v>11</v>
      </c>
      <c r="B257" s="2">
        <v>100</v>
      </c>
      <c r="C257" s="2" t="s">
        <v>0</v>
      </c>
      <c r="D257" s="4">
        <v>0</v>
      </c>
      <c r="E257" s="4">
        <v>0</v>
      </c>
      <c r="F257" s="4">
        <v>0</v>
      </c>
      <c r="G257" s="4">
        <v>0</v>
      </c>
    </row>
    <row r="258" spans="1:7">
      <c r="A258" s="1" t="s">
        <v>246</v>
      </c>
      <c r="B258" s="2">
        <v>100</v>
      </c>
      <c r="C258" s="2" t="s">
        <v>0</v>
      </c>
      <c r="D258" s="3">
        <v>30</v>
      </c>
      <c r="E258" s="3">
        <v>0.61</v>
      </c>
      <c r="F258" s="3">
        <v>7.55</v>
      </c>
      <c r="G258" s="3">
        <v>0.15</v>
      </c>
    </row>
    <row r="259" spans="1:7">
      <c r="A259" s="1" t="s">
        <v>12</v>
      </c>
      <c r="B259" s="2">
        <v>100</v>
      </c>
      <c r="C259" s="2" t="s">
        <v>0</v>
      </c>
      <c r="D259" s="3">
        <v>352</v>
      </c>
      <c r="E259" s="3">
        <v>0</v>
      </c>
      <c r="F259" s="4">
        <v>88</v>
      </c>
      <c r="G259" s="3">
        <v>0</v>
      </c>
    </row>
    <row r="260" spans="1:7">
      <c r="A260" s="1" t="s">
        <v>249</v>
      </c>
      <c r="B260" s="2">
        <v>100</v>
      </c>
      <c r="C260" s="2" t="s">
        <v>0</v>
      </c>
      <c r="D260" s="4">
        <v>407</v>
      </c>
      <c r="E260" s="4">
        <v>80</v>
      </c>
      <c r="F260" s="3">
        <v>6</v>
      </c>
      <c r="G260" s="3">
        <v>7</v>
      </c>
    </row>
    <row r="261" spans="1:7">
      <c r="A261" s="1" t="s">
        <v>250</v>
      </c>
      <c r="B261" s="2">
        <v>100</v>
      </c>
      <c r="C261" s="2" t="s">
        <v>0</v>
      </c>
      <c r="D261" s="3">
        <v>368</v>
      </c>
      <c r="E261" s="4">
        <v>89</v>
      </c>
      <c r="F261" s="3">
        <v>0.7</v>
      </c>
      <c r="G261" s="3">
        <v>1</v>
      </c>
    </row>
    <row r="262" spans="1:7">
      <c r="A262" s="1" t="s">
        <v>74</v>
      </c>
      <c r="B262" s="2">
        <v>100</v>
      </c>
      <c r="C262" s="2" t="s">
        <v>0</v>
      </c>
      <c r="D262" s="3">
        <v>17</v>
      </c>
      <c r="E262" s="3">
        <v>0.9</v>
      </c>
      <c r="F262" s="3">
        <v>4</v>
      </c>
      <c r="G262" s="3">
        <v>0.1</v>
      </c>
    </row>
    <row r="263" spans="1:7">
      <c r="A263" s="1" t="s">
        <v>251</v>
      </c>
      <c r="B263" s="2">
        <v>100</v>
      </c>
      <c r="C263" s="2" t="s">
        <v>0</v>
      </c>
      <c r="D263" s="3">
        <v>134</v>
      </c>
      <c r="E263" s="3">
        <v>19.09</v>
      </c>
      <c r="F263" s="3">
        <v>0</v>
      </c>
      <c r="G263" s="3">
        <v>5.86</v>
      </c>
    </row>
    <row r="264" spans="1:7">
      <c r="A264" s="1" t="s">
        <v>59</v>
      </c>
      <c r="B264" s="2">
        <v>100</v>
      </c>
      <c r="C264" s="2" t="s">
        <v>0</v>
      </c>
      <c r="D264" s="3">
        <v>41</v>
      </c>
      <c r="E264" s="3">
        <v>0.93</v>
      </c>
      <c r="F264" s="3">
        <v>9.58</v>
      </c>
      <c r="G264" s="3">
        <v>0.24</v>
      </c>
    </row>
    <row r="265" spans="1:7">
      <c r="A265" s="1" t="s">
        <v>58</v>
      </c>
      <c r="B265" s="2">
        <v>100</v>
      </c>
      <c r="C265" s="2" t="s">
        <v>0</v>
      </c>
      <c r="D265" s="3">
        <v>40</v>
      </c>
      <c r="E265" s="3">
        <v>0.95</v>
      </c>
      <c r="F265" s="3">
        <v>9.2799999999999994</v>
      </c>
      <c r="G265" s="3">
        <v>0.15</v>
      </c>
    </row>
    <row r="266" spans="1:7">
      <c r="A266" s="1" t="s">
        <v>252</v>
      </c>
      <c r="B266" s="2">
        <v>100</v>
      </c>
      <c r="C266" s="2" t="s">
        <v>0</v>
      </c>
      <c r="D266" s="3">
        <v>118</v>
      </c>
      <c r="E266" s="3">
        <v>1.53</v>
      </c>
      <c r="F266" s="3">
        <v>27.88</v>
      </c>
      <c r="G266" s="3">
        <v>0.17</v>
      </c>
    </row>
    <row r="267" spans="1:7">
      <c r="A267" s="1" t="s">
        <v>254</v>
      </c>
      <c r="B267" s="2">
        <v>100</v>
      </c>
      <c r="C267" s="2" t="s">
        <v>0</v>
      </c>
      <c r="D267" s="3">
        <v>56</v>
      </c>
      <c r="E267" s="3">
        <v>5.73</v>
      </c>
      <c r="F267" s="3">
        <v>7.68</v>
      </c>
      <c r="G267" s="3">
        <v>0.18</v>
      </c>
    </row>
    <row r="268" spans="1:7">
      <c r="A268" s="1" t="s">
        <v>253</v>
      </c>
      <c r="B268" s="2">
        <v>100</v>
      </c>
      <c r="C268" s="2" t="s">
        <v>0</v>
      </c>
      <c r="D268" s="3">
        <v>61</v>
      </c>
      <c r="E268" s="3">
        <v>3.47</v>
      </c>
      <c r="F268" s="3">
        <v>4.66</v>
      </c>
      <c r="G268" s="3">
        <v>3.25</v>
      </c>
    </row>
    <row r="269" spans="1:7">
      <c r="A269" s="1" t="s">
        <v>207</v>
      </c>
      <c r="B269" s="2">
        <v>100</v>
      </c>
      <c r="C269" s="2" t="s">
        <v>0</v>
      </c>
      <c r="D269" s="3">
        <v>76</v>
      </c>
      <c r="E269" s="3">
        <v>16.41</v>
      </c>
      <c r="F269" s="3">
        <v>0</v>
      </c>
      <c r="G269" s="3">
        <v>0.7</v>
      </c>
    </row>
    <row r="270" spans="1:7">
      <c r="A270" s="1" t="s">
        <v>208</v>
      </c>
      <c r="B270" s="2">
        <v>100</v>
      </c>
      <c r="C270" s="2" t="s">
        <v>0</v>
      </c>
      <c r="D270" s="3">
        <v>142</v>
      </c>
      <c r="E270" s="3">
        <v>19.84</v>
      </c>
      <c r="F270" s="3">
        <v>0</v>
      </c>
      <c r="G270" s="3">
        <v>6.34</v>
      </c>
    </row>
    <row r="271" spans="1:7">
      <c r="A271" s="1" t="s">
        <v>227</v>
      </c>
      <c r="B271" s="2">
        <v>100</v>
      </c>
      <c r="C271" s="2" t="s">
        <v>0</v>
      </c>
      <c r="D271" s="4">
        <v>86</v>
      </c>
      <c r="E271" s="3">
        <v>1.57</v>
      </c>
      <c r="F271" s="3">
        <v>20.12</v>
      </c>
      <c r="G271" s="4">
        <v>0.05</v>
      </c>
    </row>
    <row r="272" spans="1:7">
      <c r="A272" s="1" t="s">
        <v>226</v>
      </c>
      <c r="B272" s="2">
        <v>100</v>
      </c>
      <c r="C272" s="2" t="s">
        <v>0</v>
      </c>
      <c r="D272" s="4">
        <v>884</v>
      </c>
      <c r="E272" s="3">
        <v>0</v>
      </c>
      <c r="F272" s="3">
        <v>0</v>
      </c>
      <c r="G272" s="4">
        <v>100</v>
      </c>
    </row>
    <row r="273" spans="1:7">
      <c r="A273" s="6" t="s">
        <v>228</v>
      </c>
      <c r="B273" s="7">
        <v>100</v>
      </c>
      <c r="C273" s="7" t="s">
        <v>0</v>
      </c>
      <c r="D273" s="8">
        <v>121</v>
      </c>
      <c r="E273" s="8">
        <v>19.8</v>
      </c>
      <c r="F273" s="8">
        <v>0</v>
      </c>
      <c r="G273" s="8">
        <v>4.01</v>
      </c>
    </row>
  </sheetData>
  <sortState ref="A2:G272">
    <sortCondition ref="A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5</vt:i4>
      </vt:variant>
    </vt:vector>
  </HeadingPairs>
  <TitlesOfParts>
    <vt:vector size="7" baseType="lpstr">
      <vt:lpstr>Hoofdblad</vt:lpstr>
      <vt:lpstr>Voedingsmiddelen</vt:lpstr>
      <vt:lpstr>Activiteit</vt:lpstr>
      <vt:lpstr>doelst</vt:lpstr>
      <vt:lpstr>Doelstelling</vt:lpstr>
      <vt:lpstr>Voeding</vt:lpstr>
      <vt:lpstr>Voedingsmiddelen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Bogaard</dc:creator>
  <cp:lastModifiedBy>Gebruiker</cp:lastModifiedBy>
  <cp:lastPrinted>2015-03-24T17:03:58Z</cp:lastPrinted>
  <dcterms:created xsi:type="dcterms:W3CDTF">2014-03-26T09:41:46Z</dcterms:created>
  <dcterms:modified xsi:type="dcterms:W3CDTF">2015-03-24T17:05:33Z</dcterms:modified>
</cp:coreProperties>
</file>